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5ee054f1f49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imulador" sheetId="1" r:id="R344c35684bb94571"/>
    <x:sheet xmlns:r="http://schemas.openxmlformats.org/officeDocument/2006/relationships" name="Como usar" sheetId="2" r:id="Rb428f65cf6b64c2f"/>
    <x:sheet xmlns:r="http://schemas.openxmlformats.org/officeDocument/2006/relationships" name="Memória de cálculo" sheetId="3" r:id="R7be492a79734409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&quot;R$ &quot;#,##0.00;(&quot;R$ &quot;#,##0.00);&quot;R$ &quot;0.00"/>
    <x:numFmt numFmtId="201" formatCode="#,##0.00"/>
    <x:numFmt numFmtId="202" formatCode="0.00&quot;%&quot;"/>
    <x:numFmt numFmtId="203" formatCode="0.00%"/>
    <x:numFmt numFmtId="204" formatCode="0.0000"/>
  </x:numFmts>
  <x:fonts count="12">
    <x:font>
      <x:sz val="11"/>
      <x:name val="Carlito"/>
    </x:font>
    <x:font>
      <x:sz val="11"/>
      <x:color rgb="FF172F45"/>
      <x:name val="Arial"/>
    </x:font>
    <x:font>
      <x:b/>
      <x:sz val="23"/>
      <x:color rgb="FF0C2C50"/>
      <x:name val="Arial"/>
    </x:font>
    <x:font>
      <x:sz val="11"/>
      <x:color rgb="FF536477"/>
      <x:name val="Arial"/>
    </x:font>
    <x:font>
      <x:b/>
      <x:sz val="11"/>
      <x:color rgb="FFFFFFFF"/>
      <x:name val="Arial"/>
    </x:font>
    <x:font>
      <x:sz val="11"/>
      <x:color rgb="FF123E6E"/>
      <x:name val="Arial"/>
    </x:font>
    <x:font>
      <x:b/>
      <x:sz val="11"/>
      <x:color rgb="FF172F45"/>
      <x:name val="Arial"/>
    </x:font>
    <x:font>
      <x:b/>
      <x:sz val="19"/>
      <x:color rgb="FF123E6E"/>
      <x:name val="Arial"/>
    </x:font>
    <x:font>
      <x:sz val="11"/>
      <x:color rgb="FF0C2C50"/>
      <x:name val="Arial"/>
    </x:font>
    <x:font>
      <x:b/>
      <x:sz val="11"/>
      <x:color rgb="FFE02B2B"/>
      <x:name val="Arial"/>
    </x:font>
    <x:font>
      <x:b/>
      <x:sz val="21"/>
      <x:color rgb="FF0C2C50"/>
      <x:name val="Arial"/>
    </x:font>
    <x:font>
      <x:sz val="11"/>
      <x:color rgb="FFE02B2B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FFF"/>
      </x:patternFill>
    </x:fill>
    <x:fill>
      <x:patternFill patternType="solid">
        <x:fgColor rgb="FF123E6E"/>
      </x:patternFill>
    </x:fill>
    <x:fill>
      <x:patternFill patternType="solid">
        <x:fgColor rgb="FFFFF3C7"/>
      </x:patternFill>
    </x:fill>
    <x:fill>
      <x:patternFill patternType="solid">
        <x:fgColor rgb="FFEDF3F9"/>
      </x:patternFill>
    </x:fill>
  </x:fills>
  <x:borders count="3">
    <x:border/>
    <x:border>
      <x:bottom style="thin">
        <x:color rgb="FFE02B2B"/>
      </x:bottom>
    </x:border>
    <x:border>
      <x:top style="thin">
        <x:color rgb="FF123E6E"/>
      </x:top>
    </x:border>
  </x:borders>
  <x:cellStyleXfs count="1">
    <x:xf numFmtId="0" fontId="0" fillId="0" borderId="0"/>
  </x:cellStyleXfs>
  <x:cellXfs count="53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horizontal="right" vertical="center"/>
    </x:xf>
    <x:xf numFmtId="0" fontId="5" fillId="4" borderId="0" xfId="0" applyNumberFormat="1" applyFont="1" applyFill="1" applyBorder="1" applyAlignment="1">
      <x:alignment horizontal="left" vertical="center"/>
    </x:xf>
    <x:xf numFmtId="0" fontId="4" fillId="3" borderId="0" xfId="0" applyNumberFormat="1" applyFont="1" applyFill="1" applyBorder="1" applyAlignment="1">
      <x:alignment vertical="center" wrapText="1"/>
    </x:xf>
    <x:xf numFmtId="200" fontId="5" fillId="4" borderId="0" xfId="0" applyNumberFormat="1" applyFont="1" applyFill="1" applyBorder="1" applyAlignment="1">
      <x:alignment horizontal="right" vertical="center"/>
    </x:xf>
    <x:xf numFmtId="201" fontId="5" fillId="4" borderId="0" xfId="0" applyNumberFormat="1" applyFont="1" applyFill="1" applyBorder="1" applyAlignment="1">
      <x:alignment horizontal="right" vertical="center"/>
    </x:xf>
    <x:xf numFmtId="202" fontId="5" fillId="4" borderId="0" xfId="0" applyNumberFormat="1" applyFont="1" applyFill="1" applyBorder="1" applyAlignment="1">
      <x:alignment horizontal="right" vertical="center"/>
    </x:xf>
    <x:xf numFmtId="0" fontId="1" fillId="5" borderId="0" xfId="0" applyNumberFormat="1" applyFont="1" applyFill="1" applyBorder="1" applyAlignment="1">
      <x:alignment vertical="center"/>
    </x:xf>
    <x:xf numFmtId="0" fontId="6" fillId="5" borderId="0" xfId="0" applyNumberFormat="1" applyFont="1" applyFill="1" applyBorder="1" applyAlignment="1">
      <x:alignment vertical="center"/>
    </x:xf>
    <x:xf numFmtId="0" fontId="7" fillId="5" borderId="0" xfId="0" applyNumberFormat="1" applyFont="1" applyFill="1" applyBorder="1" applyAlignment="1">
      <x:alignment vertical="center"/>
    </x:xf>
    <x:xf numFmtId="200" fontId="7" fillId="5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203" fontId="1" fillId="2" borderId="0" xfId="0" applyNumberFormat="1" applyFont="1" applyFill="1" applyBorder="1" applyAlignment="1">
      <x:alignment vertical="center"/>
    </x:xf>
    <x:xf numFmtId="200" fontId="7" fillId="5" borderId="0" xfId="0" applyNumberFormat="1" applyFont="1" applyFill="1" applyBorder="1" applyAlignment="1">
      <x:alignment horizontal="right" vertical="center"/>
    </x:xf>
    <x:xf numFmtId="200" fontId="1" fillId="2" borderId="0" xfId="0" applyNumberFormat="1" applyFont="1" applyFill="1" applyBorder="1" applyAlignment="1">
      <x:alignment horizontal="right" vertical="center"/>
    </x:xf>
    <x:xf numFmtId="203" fontId="1" fillId="2" borderId="0" xfId="0" applyNumberFormat="1" applyFont="1" applyFill="1" applyBorder="1" applyAlignment="1">
      <x:alignment horizontal="right" vertical="center"/>
    </x:xf>
    <x:xf numFmtId="0" fontId="1" fillId="2" borderId="2" xfId="0" applyNumberFormat="1" applyFont="1" applyFill="1" applyBorder="1" applyAlignment="1">
      <x:alignment vertical="center"/>
    </x:xf>
    <x:xf numFmtId="200" fontId="1" fillId="2" borderId="2" xfId="0" applyNumberFormat="1" applyFont="1" applyFill="1" applyBorder="1" applyAlignment="1">
      <x:alignment horizontal="right" vertical="center"/>
    </x:xf>
    <x:xf numFmtId="0" fontId="6" fillId="2" borderId="2" xfId="0" applyNumberFormat="1" applyFont="1" applyFill="1" applyBorder="1" applyAlignment="1">
      <x:alignment vertical="center"/>
    </x:xf>
    <x:xf numFmtId="200" fontId="6" fillId="2" borderId="2" xfId="0" applyNumberFormat="1" applyFont="1" applyFill="1" applyBorder="1" applyAlignment="1">
      <x:alignment horizontal="right" vertical="center"/>
    </x:xf>
    <x:xf numFmtId="0" fontId="6" fillId="2" borderId="0" xfId="0" applyNumberFormat="1" applyFont="1" applyFill="1" applyBorder="1" applyAlignment="1">
      <x:alignment vertical="center"/>
    </x:xf>
    <x:xf numFmtId="203" fontId="6" fillId="2" borderId="0" xfId="0" applyNumberFormat="1" applyFont="1" applyFill="1" applyBorder="1" applyAlignment="1">
      <x:alignment horizontal="right" vertical="center"/>
    </x:xf>
    <x:xf numFmtId="0" fontId="1" fillId="5" borderId="0" xfId="0" applyNumberFormat="1" applyFont="1" applyFill="1" applyBorder="1" applyAlignment="1">
      <x:alignment vertical="center" wrapText="1"/>
    </x:xf>
    <x:xf numFmtId="0" fontId="8" fillId="5" borderId="0" xfId="0" applyNumberFormat="1" applyFont="1" applyFill="1" applyBorder="1" applyAlignment="1">
      <x:alignment vertical="center" wrapText="1"/>
    </x:xf>
    <x:xf numFmtId="0" fontId="9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vertical="center" wrapText="1"/>
    </x:xf>
    <x:xf numFmtId="0" fontId="10" fillId="2" borderId="0" xfId="0" applyNumberFormat="1" applyFont="1" applyFill="1" applyBorder="1" applyAlignment="1">
      <x:alignment vertical="center"/>
    </x:xf>
    <x:xf numFmtId="0" fontId="1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203" fontId="1" fillId="2" borderId="0" xfId="0" applyNumberFormat="1" applyFont="1" applyFill="1" applyBorder="1" applyAlignment="1">
      <x:alignment vertical="center" wrapText="1"/>
    </x:xf>
    <x:xf numFmtId="204" fontId="1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horizontal="right" vertical="center" wrapText="1"/>
    </x:xf>
    <x:xf numFmtId="203" fontId="1" fillId="2" borderId="0" xfId="0" applyNumberFormat="1" applyFont="1" applyFill="1" applyBorder="1" applyAlignment="1">
      <x:alignment horizontal="right" vertical="center" wrapText="1"/>
    </x:xf>
    <x:xf numFmtId="204" fontId="1" fillId="2" borderId="0" xfId="0" applyNumberFormat="1" applyFont="1" applyFill="1" applyBorder="1" applyAlignment="1">
      <x:alignment horizontal="right" vertical="center" wrapText="1"/>
    </x:xf>
    <x:xf numFmtId="0" fontId="11" fillId="2" borderId="0" xfId="0" applyNumberFormat="1" applyFont="1" applyFill="1" applyBorder="1" applyAlignment="1">
      <x:alignment horizontal="right" vertical="center" wrapText="1"/>
    </x:xf>
    <x:xf numFmtId="0" fontId="1" fillId="2" borderId="0" xfId="0" applyNumberFormat="1" applyFont="1" applyFill="1" applyBorder="1" applyAlignment="1">
      <x:alignment horizontal="right" vertical="center" wrapText="1"/>
    </x:xf>
    <x:xf numFmtId="0" fontId="11" fillId="2" borderId="0" xfId="0" applyNumberFormat="1" applyFont="1" applyFill="1" applyBorder="1" applyAlignment="1">
      <x:alignment horizontal="left" vertical="center" wrapText="1"/>
    </x:xf>
    <x:xf numFmtId="200" fontId="1" fillId="5" borderId="0" xfId="0" applyNumberFormat="1" applyFont="1" applyFill="1" applyBorder="1" applyAlignment="1">
      <x:alignment horizontal="right" vertical="center" wrapText="1"/>
    </x:xf>
    <x:xf numFmtId="0" fontId="6" fillId="5" borderId="0" xfId="0" applyNumberFormat="1" applyFont="1" applyFill="1" applyBorder="1" applyAlignment="1">
      <x:alignment vertical="center" wrapText="1"/>
    </x:xf>
    <x:xf numFmtId="200" fontId="6" fillId="5" borderId="0" xfId="0" applyNumberFormat="1" applyFont="1" applyFill="1" applyBorder="1" applyAlignment="1">
      <x:alignment horizontal="right" vertical="center" wrapText="1"/>
    </x:xf>
    <x:xf numFmtId="0" fontId="6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ill>
        <x:patternFill patternType="solid">
          <x:bgColor rgb="FFFCE8E8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1834545f13495f" /><Relationship Type="http://schemas.openxmlformats.org/officeDocument/2006/relationships/theme" Target="/xl/theme/theme1.xml" Id="R7c80f91aa4274fe3" /><Relationship Type="http://schemas.openxmlformats.org/officeDocument/2006/relationships/sharedStrings" Target="/xl/sharedStrings.xml" Id="Ra419fa31ed2e468b" /><Relationship Type="http://schemas.openxmlformats.org/officeDocument/2006/relationships/worksheet" Target="/xl/worksheets/sheet1.xml" Id="R344c35684bb94571" /><Relationship Type="http://schemas.openxmlformats.org/officeDocument/2006/relationships/worksheet" Target="/xl/worksheets/sheet2.xml" Id="Rb428f65cf6b64c2f" /><Relationship Type="http://schemas.openxmlformats.org/officeDocument/2006/relationships/worksheet" Target="/xl/worksheets/sheet3.xml" Id="R7be492a79734409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78d95fb835194995" /></Relationships>
</file>

<file path=xl/drawings/drawing1.xml><?xml version="1.0" encoding="utf-8"?>
<xdr:wsDr xmlns:xdr="http://schemas.openxmlformats.org/drawingml/2006/spreadsheetDrawing">
  <xdr:oneCellAnchor>
    <xdr:from>
      <xdr:col>4</xdr:col>
      <xdr:colOff>0</xdr:colOff>
      <xdr:row>0</xdr:row>
      <xdr:rowOff>76200</xdr:rowOff>
    </xdr:from>
    <xdr:ext cx="1809750" cy="699611"/>
    <xdr:pic>
      <xdr:nvPicPr>
        <xdr:cNvPr id="1" name="f9bd58a9-ef67-4603-a175-816b6268270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8d95fb83519499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168abb7e5b349cd" /></Relationships>
</file>

<file path=xl/worksheets/sheet1.xml><?xml version="1.0" encoding="utf-8"?>
<x:worksheet xmlns:x="http://schemas.openxmlformats.org/spreadsheetml/2006/main">
  <x:sheetPr>
    <x:tabColor rgb="FF123E6E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7" hidden="0" customWidth="1"/>
    <x:col min="3" max="3" width="24.5" hidden="0" customWidth="1"/>
    <x:col min="4" max="4" width="3.5" hidden="0" customWidth="1"/>
    <x:col min="5" max="5" width="38.25" hidden="0" customWidth="1"/>
    <x:col min="6" max="6" width="18.5" hidden="0" customWidth="1"/>
    <x:col min="7" max="7" width="3" hidden="0" customWidth="1"/>
  </x:cols>
  <x:sheetData>
    <x:row r="1" ht="27" customHeight="1">
      <x:c r="A1" s="3"/>
      <x:c r="B1" s="3"/>
      <x:c r="C1" s="3"/>
      <x:c r="D1" s="3"/>
      <x:c r="E1" s="3"/>
      <x:c r="F1" s="3"/>
      <x:c r="G1" s="3"/>
    </x:row>
    <x:row r="2" ht="38" customHeight="1">
      <x:c r="A2" s="3"/>
      <x:c r="B2" s="4" t="str">
        <x:v>Formação de preço</x:v>
      </x:c>
      <x:c r="C2" s="3"/>
      <x:c r="D2" s="3"/>
      <x:c r="E2" s="3"/>
      <x:c r="F2" s="3"/>
      <x:c r="G2" s="3"/>
    </x:row>
    <x:row r="3" ht="27" customHeight="1">
      <x:c r="A3" s="3"/>
      <x:c r="B3" s="5" t="str">
        <x:v>Meta Contabilidade  /  valores por unidade em R$</x:v>
      </x:c>
      <x:c r="C3" s="3"/>
      <x:c r="D3" s="3"/>
      <x:c r="E3" s="3"/>
      <x:c r="F3" s="3"/>
      <x:c r="G3" s="3"/>
    </x:row>
    <x:row r="4" ht="27" customHeight="1">
      <x:c r="A4" s="3"/>
      <x:c r="B4" s="6"/>
      <x:c r="C4" s="6"/>
      <x:c r="D4" s="6"/>
      <x:c r="E4" s="6"/>
      <x:c r="F4" s="6"/>
      <x:c r="G4" s="3"/>
    </x:row>
    <x:row r="5" ht="31" customHeight="1">
      <x:c r="A5" s="3"/>
      <x:c r="B5" s="8" t="str">
        <x:v>Edite os campos amarelos. Nos percentuais, digite 10 para 10%. Use o mesmo produto, unidade e período.</x:v>
      </x:c>
      <x:c r="C5" s="8" t="str">
        <x:v>Edite os campos amarelos. Nos percentuais, digite 10 para 10%. Use o mesmo produto, unidade e período.</x:v>
      </x:c>
      <x:c r="D5" s="8" t="str">
        <x:v>Edite os campos amarelos. Nos percentuais, digite 10 para 10%. Use o mesmo produto, unidade e período.</x:v>
      </x:c>
      <x:c r="E5" s="8" t="str">
        <x:v>Edite os campos amarelos. Nos percentuais, digite 10 para 10%. Use o mesmo produto, unidade e período.</x:v>
      </x:c>
      <x:c r="F5" s="8" t="str">
        <x:v>Edite os campos amarelos. Nos percentuais, digite 10 para 10%. Use o mesmo produto, unidade e período.</x:v>
      </x:c>
      <x:c r="G5" s="3"/>
    </x:row>
    <x:row r="6" ht="27" customHeight="1">
      <x:c r="A6" s="3"/>
      <x:c r="B6" s="3"/>
      <x:c r="C6" s="3"/>
      <x:c r="D6" s="3"/>
      <x:c r="E6" s="3"/>
      <x:c r="F6" s="3"/>
      <x:c r="G6" s="3"/>
    </x:row>
    <x:row r="7" ht="27" customHeight="1">
      <x:c r="A7" s="3"/>
      <x:c r="B7" s="10" t="str">
        <x:v>Custos e volume</x:v>
      </x:c>
      <x:c r="C7" s="10" t="str">
        <x:v>Valor</x:v>
      </x:c>
      <x:c r="D7" s="3"/>
      <x:c r="E7" s="10" t="str">
        <x:v>Preço de venda por unidade</x:v>
      </x:c>
      <x:c r="F7" s="10"/>
      <x:c r="G7" s="3"/>
    </x:row>
    <x:row r="8" ht="48" customHeight="1">
      <x:c r="A8" s="3"/>
      <x:c r="B8" s="7" t="str">
        <x:v>Custo de aquisição ou produção</x:v>
      </x:c>
      <x:c r="C8" s="16" t="n">
        <x:v>100</x:v>
      </x:c>
      <x:c r="D8" s="3"/>
      <x:c r="E8" s="20" t="str">
        <x:v>Preço final com IBS e CBS</x:v>
      </x:c>
      <x:c r="F8" s="25" t="n">
        <x:f>IF('Memória de cálculo'!C16&lt;&gt;"","",'Memória de cálculo'!C22)</x:f>
        <x:v>185.86</x:v>
      </x:c>
      <x:c r="G8" s="3"/>
    </x:row>
    <x:row r="9" ht="27" customHeight="1">
      <x:c r="A9" s="3"/>
      <x:c r="B9" s="7" t="str">
        <x:v>Crédito recuperável contido no custo</x:v>
      </x:c>
      <x:c r="C9" s="16" t="n">
        <x:v>0</x:v>
      </x:c>
      <x:c r="D9" s="3"/>
      <x:c r="E9" s="3"/>
      <x:c r="F9" s="26"/>
      <x:c r="G9" s="3"/>
    </x:row>
    <x:row r="10" ht="27" customHeight="1">
      <x:c r="A10" s="3"/>
      <x:c r="B10" s="7" t="str">
        <x:v>Frete por unidade</x:v>
      </x:c>
      <x:c r="C10" s="16" t="n">
        <x:v>5</x:v>
      </x:c>
      <x:c r="D10" s="3"/>
      <x:c r="E10" s="3" t="str">
        <x:v>Preço sem IBS/CBS</x:v>
      </x:c>
      <x:c r="F10" s="26" t="n">
        <x:f>IF('Memória de cálculo'!C16&lt;&gt;"","",'Memória de cálculo'!C18)</x:f>
        <x:v>161.62</x:v>
      </x:c>
      <x:c r="G10" s="3"/>
    </x:row>
    <x:row r="11" ht="27" customHeight="1">
      <x:c r="A11" s="3"/>
      <x:c r="B11" s="7" t="str">
        <x:v>Outros custos por unidade</x:v>
      </x:c>
      <x:c r="C11" s="16" t="n">
        <x:v>5</x:v>
      </x:c>
      <x:c r="D11" s="3"/>
      <x:c r="E11" s="3" t="str">
        <x:v>Base de cálculo do IBS/CBS</x:v>
      </x:c>
      <x:c r="F11" s="26" t="n">
        <x:f>IF('Memória de cálculo'!C16&lt;&gt;"","",'Memória de cálculo'!C19)</x:f>
        <x:v>161.62</x:v>
      </x:c>
      <x:c r="G11" s="3"/>
    </x:row>
    <x:row r="12" ht="27" customHeight="1">
      <x:c r="A12" s="3"/>
      <x:c r="B12" s="7" t="str">
        <x:v>Custos fixos mensais a ratear</x:v>
      </x:c>
      <x:c r="C12" s="16" t="n">
        <x:v>1000</x:v>
      </x:c>
      <x:c r="D12" s="3"/>
      <x:c r="E12" s="3" t="str">
        <x:v>IBS destacado</x:v>
      </x:c>
      <x:c r="F12" s="26" t="n">
        <x:f>IF('Memória de cálculo'!C16&lt;&gt;"","",'Memória de cálculo'!C20)</x:f>
        <x:v>16.16</x:v>
      </x:c>
      <x:c r="G12" s="3"/>
    </x:row>
    <x:row r="13" ht="27" customHeight="1">
      <x:c r="A13" s="3"/>
      <x:c r="B13" s="7" t="str">
        <x:v>Unidades previstas no mês</x:v>
      </x:c>
      <x:c r="C13" s="17" t="n">
        <x:v>100</x:v>
      </x:c>
      <x:c r="D13" s="3"/>
      <x:c r="E13" s="3" t="str">
        <x:v>CBS destacada</x:v>
      </x:c>
      <x:c r="F13" s="26" t="n">
        <x:f>IF('Memória de cálculo'!C16&lt;&gt;"","",'Memória de cálculo'!C21)</x:f>
        <x:v>8.08</x:v>
      </x:c>
      <x:c r="G13" s="3"/>
    </x:row>
    <x:row r="14" ht="27" customHeight="1">
      <x:c r="A14" s="3"/>
      <x:c r="B14" s="7"/>
      <x:c r="C14" s="3"/>
      <x:c r="D14" s="3"/>
      <x:c r="E14" s="3"/>
      <x:c r="F14" s="26"/>
      <x:c r="G14" s="3"/>
    </x:row>
    <x:row r="15" ht="27" customHeight="1">
      <x:c r="A15" s="3"/>
      <x:c r="B15" s="15" t="str">
        <x:v>Despesas e margem</x:v>
      </x:c>
      <x:c r="C15" s="10" t="str">
        <x:v>Entrada</x:v>
      </x:c>
      <x:c r="D15" s="3"/>
      <x:c r="E15" s="3" t="str">
        <x:v>Custo total por unidade</x:v>
      </x:c>
      <x:c r="F15" s="26" t="n">
        <x:f>IF('Memória de cálculo'!C16&lt;&gt;"","",'Memória de cálculo'!C7)</x:f>
        <x:v>120</x:v>
      </x:c>
      <x:c r="G15" s="3"/>
    </x:row>
    <x:row r="16" ht="27" customHeight="1">
      <x:c r="A16" s="3"/>
      <x:c r="B16" s="7" t="str">
        <x:v>Despesas variáveis (%)</x:v>
      </x:c>
      <x:c r="C16" s="18" t="n">
        <x:v>5</x:v>
      </x:c>
      <x:c r="D16" s="3"/>
      <x:c r="E16" s="3" t="str">
        <x:v>Despesas variáveis por unidade</x:v>
      </x:c>
      <x:c r="F16" s="26" t="n">
        <x:f>IF('Memória de cálculo'!C16&lt;&gt;"","",'Memória de cálculo'!C24)</x:f>
        <x:v>9.29</x:v>
      </x:c>
      <x:c r="G16" s="3"/>
    </x:row>
    <x:row r="17" ht="27" customHeight="1">
      <x:c r="A17" s="3"/>
      <x:c r="B17" s="7" t="str">
        <x:v>Outros tributos efetivos (%)</x:v>
      </x:c>
      <x:c r="C17" s="18" t="n">
        <x:v>0</x:v>
      </x:c>
      <x:c r="D17" s="3"/>
      <x:c r="E17" s="3" t="str">
        <x:v>Outros tributos por unidade</x:v>
      </x:c>
      <x:c r="F17" s="26" t="n">
        <x:f>IF('Memória de cálculo'!C16&lt;&gt;"","",'Memória de cálculo'!C25)</x:f>
        <x:v>0</x:v>
      </x:c>
      <x:c r="G17" s="3"/>
    </x:row>
    <x:row r="18" ht="34" customHeight="1">
      <x:c r="A18" s="3"/>
      <x:c r="B18" s="7" t="str">
        <x:v>Parcela excluída da base IBS/CBS (%)</x:v>
      </x:c>
      <x:c r="C18" s="18" t="n">
        <x:v>0</x:v>
      </x:c>
      <x:c r="D18" s="3"/>
      <x:c r="E18" s="30" t="str">
        <x:v>Lucro estimado por unidade</x:v>
      </x:c>
      <x:c r="F18" s="31" t="n">
        <x:f>IF('Memória de cálculo'!C16&lt;&gt;"","",'Memória de cálculo'!C26)</x:f>
        <x:v>32.330000000000005</x:v>
      </x:c>
      <x:c r="G18" s="3"/>
    </x:row>
    <x:row r="19" ht="34" customHeight="1">
      <x:c r="A19" s="3"/>
      <x:c r="B19" s="7" t="str">
        <x:v>Margem desejada sem IBS/CBS (%)</x:v>
      </x:c>
      <x:c r="C19" s="18" t="n">
        <x:v>20</x:v>
      </x:c>
      <x:c r="D19" s="3"/>
      <x:c r="E19" s="32" t="str">
        <x:v>Margem efetiva sem IBS/CBS</x:v>
      </x:c>
      <x:c r="F19" s="33" t="n">
        <x:f>IF('Memória de cálculo'!C16&lt;&gt;"","",'Memória de cálculo'!C27)</x:f>
        <x:v>0.2000371241183022</x:v>
      </x:c>
      <x:c r="G19" s="3"/>
    </x:row>
    <x:row r="20" ht="34" customHeight="1">
      <x:c r="A20" s="3"/>
      <x:c r="B20" s="7" t="str">
        <x:v>Base das despesas variáveis</x:v>
      </x:c>
      <x:c r="C20" s="14" t="str">
        <x:v>Preço final</x:v>
      </x:c>
      <x:c r="D20" s="3"/>
      <x:c r="E20" s="3" t="str">
        <x:v>Markup sobre o custo</x:v>
      </x:c>
      <x:c r="F20" s="27" t="n">
        <x:f>IF('Memória de cálculo'!C16&lt;&gt;"","",'Memória de cálculo'!C28)</x:f>
        <x:v>0.3468333333333333</x:v>
      </x:c>
      <x:c r="G20" s="3"/>
    </x:row>
    <x:row r="21" ht="27" customHeight="1">
      <x:c r="A21" s="3"/>
      <x:c r="B21" s="7"/>
      <x:c r="C21" s="3"/>
      <x:c r="D21" s="3"/>
      <x:c r="E21" s="3"/>
      <x:c r="F21" s="3"/>
      <x:c r="G21" s="3"/>
    </x:row>
    <x:row r="22" ht="27" customHeight="1">
      <x:c r="A22" s="3"/>
      <x:c r="B22" s="15" t="str">
        <x:v>IBS e CBS por fora</x:v>
      </x:c>
      <x:c r="C22" s="10" t="str">
        <x:v>Percentual</x:v>
      </x:c>
      <x:c r="D22" s="3"/>
      <x:c r="E22" s="35" t="str">
        <x:v>IBS de 10% e CBS de 5% são exemplos hipotéticos, sem vínculo com um ano. Substitua pelos percentuais aplicáveis à operação, validados pela sua contabilidade.</x:v>
      </x:c>
      <x:c r="F22" s="35" t="str">
        <x:v>IBS de 10% e CBS de 5% são exemplos hipotéticos, sem vínculo com um ano. Substitua pelos percentuais aplicáveis à operação, validados pela sua contabilidade.</x:v>
      </x:c>
      <x:c r="G22" s="3"/>
    </x:row>
    <x:row r="23" ht="27" customHeight="1">
      <x:c r="A23" s="3"/>
      <x:c r="B23" s="7" t="str">
        <x:v>IBS (%)</x:v>
      </x:c>
      <x:c r="C23" s="18" t="n">
        <x:v>10</x:v>
      </x:c>
      <x:c r="D23" s="3"/>
      <x:c r="E23" s="35" t="str">
        <x:v>IBS de 10% e CBS de 5% são exemplos hipotéticos, sem vínculo com um ano. Substitua pelos percentuais aplicáveis à operação, validados pela sua contabilidade.</x:v>
      </x:c>
      <x:c r="F23" s="35" t="str">
        <x:v>IBS de 10% e CBS de 5% são exemplos hipotéticos, sem vínculo com um ano. Substitua pelos percentuais aplicáveis à operação, validados pela sua contabilidade.</x:v>
      </x:c>
      <x:c r="G23" s="3"/>
    </x:row>
    <x:row r="24" ht="27" customHeight="1">
      <x:c r="A24" s="3"/>
      <x:c r="B24" s="7" t="str">
        <x:v>CBS (%)</x:v>
      </x:c>
      <x:c r="C24" s="18" t="n">
        <x:v>5</x:v>
      </x:c>
      <x:c r="D24" s="3"/>
      <x:c r="E24" s="35" t="str">
        <x:v>IBS de 10% e CBS de 5% são exemplos hipotéticos, sem vínculo com um ano. Substitua pelos percentuais aplicáveis à operação, validados pela sua contabilidade.</x:v>
      </x:c>
      <x:c r="F24" s="35" t="str">
        <x:v>IBS de 10% e CBS de 5% são exemplos hipotéticos, sem vínculo com um ano. Substitua pelos percentuais aplicáveis à operação, validados pela sua contabilidade.</x:v>
      </x:c>
      <x:c r="G24" s="3"/>
    </x:row>
    <x:row r="25" ht="27" customHeight="1">
      <x:c r="A25" s="3"/>
      <x:c r="B25" s="3"/>
      <x:c r="C25" s="3"/>
      <x:c r="D25" s="3"/>
      <x:c r="E25" s="3"/>
      <x:c r="F25" s="3"/>
      <x:c r="G25" s="3"/>
    </x:row>
    <x:row r="26" ht="28" customHeight="1">
      <x:c r="A26" s="3"/>
      <x:c r="B26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C26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D26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E26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F26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G26" s="3"/>
    </x:row>
    <x:row r="27" ht="28" customHeight="1">
      <x:c r="A27" s="3"/>
      <x:c r="B27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C27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D27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E27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F27" s="8" t="str">
        <x:v>“Por fora”: IBS e CBS são calculados sobre a base informada e acrescidos ao preço sem esses tributos. Eles não integram a própria base. A exclusão em C18 deve corresponder somente à parcela legalmente excluída e já incluída em C17.</x:v>
      </x:c>
      <x:c r="G27" s="3"/>
    </x:row>
    <x:row r="28" ht="27" customHeight="1">
      <x:c r="A28" s="3"/>
      <x:c r="B28" s="3"/>
      <x:c r="C28" s="3"/>
      <x:c r="D28" s="3"/>
      <x:c r="E28" s="3"/>
      <x:c r="F28" s="3"/>
      <x:c r="G28" s="3"/>
    </x:row>
    <x:row r="29" ht="27" customHeight="1">
      <x:c r="A29" s="3"/>
      <x:c r="B29" s="36" t="str">
        <x:f>IF('Memória de cálculo'!C16="","",'Memória de cálculo'!C16)</x:f>
      </x:c>
      <x:c r="C29" s="36" t="str"/>
      <x:c r="D29" s="36" t="str"/>
      <x:c r="E29" s="36" t="str"/>
      <x:c r="F29" s="36" t="str"/>
      <x:c r="G29" s="3"/>
    </x:row>
    <x:row r="30" ht="27" customHeight="1">
      <x:c r="A30" s="3"/>
      <x:c r="B30" s="36" t="str"/>
      <x:c r="C30" s="36" t="str"/>
      <x:c r="D30" s="36" t="str"/>
      <x:c r="E30" s="36" t="str"/>
      <x:c r="F30" s="36" t="str"/>
      <x:c r="G30" s="3"/>
    </x:row>
    <x:row r="31" ht="27" customHeight="1">
      <x:c r="A31" s="3"/>
      <x:c r="B31" s="3"/>
      <x:c r="C31" s="3"/>
      <x:c r="D31" s="3"/>
      <x:c r="E31" s="3"/>
      <x:c r="F31" s="3"/>
      <x:c r="G31" s="3"/>
    </x:row>
    <x:row r="32" ht="32" customHeight="1">
      <x:c r="A32" s="3"/>
      <x:c r="B32" s="8" t="str">
        <x:v>Consulte “Como usar” antes de aplicar ao seu preço. A planilha simula preço e não apura crédito, imposto a recolher ou documento fiscal.</x:v>
      </x:c>
      <x:c r="C32" s="8" t="str">
        <x:v>Consulte “Como usar” antes de aplicar ao seu preço. A planilha simula preço e não apura crédito, imposto a recolher ou documento fiscal.</x:v>
      </x:c>
      <x:c r="D32" s="8" t="str">
        <x:v>Consulte “Como usar” antes de aplicar ao seu preço. A planilha simula preço e não apura crédito, imposto a recolher ou documento fiscal.</x:v>
      </x:c>
      <x:c r="E32" s="8" t="str">
        <x:v>Consulte “Como usar” antes de aplicar ao seu preço. A planilha simula preço e não apura crédito, imposto a recolher ou documento fiscal.</x:v>
      </x:c>
      <x:c r="F32" s="8" t="str">
        <x:v>Consulte “Como usar” antes de aplicar ao seu preço. A planilha simula preço e não apura crédito, imposto a recolher ou documento fiscal.</x:v>
      </x:c>
      <x:c r="G32" s="3"/>
    </x:row>
    <x:row r="33" ht="27" customHeight="1">
      <x:c r="A33" s="3"/>
      <x:c r="B33" s="3"/>
      <x:c r="C33" s="3"/>
      <x:c r="D33" s="3"/>
      <x:c r="E33" s="3"/>
      <x:c r="F33" s="3"/>
      <x:c r="G33" s="3"/>
    </x:row>
    <x:row r="34" ht="27" customHeight="1">
      <x:c r="A34" s="3"/>
      <x:c r="B34" s="37" t="str">
        <x:v>Meta Contabilidade  •  (71) 4042-1183  •  contato@metaempresarial.net  •  metaempresarial.net</x:v>
      </x:c>
      <x:c r="C34" s="37" t="str">
        <x:v>Meta Contabilidade  •  (71) 4042-1183  •  contato@metaempresarial.net  •  metaempresarial.net</x:v>
      </x:c>
      <x:c r="D34" s="37" t="str">
        <x:v>Meta Contabilidade  •  (71) 4042-1183  •  contato@metaempresarial.net  •  metaempresarial.net</x:v>
      </x:c>
      <x:c r="E34" s="37" t="str">
        <x:v>Meta Contabilidade  •  (71) 4042-1183  •  contato@metaempresarial.net  •  metaempresarial.net</x:v>
      </x:c>
      <x:c r="F34" s="37" t="str">
        <x:v>Meta Contabilidade  •  (71) 4042-1183  •  contato@metaempresarial.net  •  metaempresarial.net</x:v>
      </x:c>
      <x:c r="G34" s="3"/>
    </x:row>
  </x:sheetData>
  <x:mergeCells>
    <x:mergeCell ref="B5:F5"/>
    <x:mergeCell ref="E22:F24"/>
    <x:mergeCell ref="B26:F27"/>
    <x:mergeCell ref="B29:F30"/>
    <x:mergeCell ref="B32:F32"/>
    <x:mergeCell ref="B34:F34"/>
  </x:mergeCells>
  <x:conditionalFormatting sqref="B29:F30">
    <x:cfRule type="expression" dxfId="0" priority="1">
      <x:formula>LEN($B$29)&gt;0</x:formula>
    </x:cfRule>
  </x:conditionalFormatting>
  <x:dataValidations count="5">
    <x:dataValidation type="decimal" errorStyle="stop" operator="greaterThanOrEqual" showErrorMessage="1" errorTitle="Valor inválido" error="Informe um número maior ou igual a zero." sqref="C8:C12">
      <x:formula1>0</x:formula1>
    </x:dataValidation>
    <x:dataValidation type="decimal" errorStyle="stop" operator="greaterThan" showErrorMessage="1" errorTitle="Valor inválido" error="Informe um número maior ou igual a zero." sqref="C13">
      <x:formula1>0</x:formula1>
    </x:dataValidation>
    <x:dataValidation type="decimal" errorStyle="stop" operator="between" showErrorMessage="1" errorTitle="Percentual inválido" error="Digite de 0 a 100. Por exemplo, 10 para 10%." sqref="C16:C19">
      <x:formula1>0</x:formula1>
      <x:formula2>100</x:formula2>
    </x:dataValidation>
    <x:dataValidation type="decimal" errorStyle="stop" operator="between" showErrorMessage="1" errorTitle="Percentual inválido" error="Digite de 0 a 100. Por exemplo, 10 para 10%." sqref="C23:C24">
      <x:formula1>0</x:formula1>
      <x:formula2>100</x:formula2>
    </x:dataValidation>
    <x:dataValidation type="list" errorStyle="stop" showErrorMessage="1" errorTitle="Escolha a base" error="Selecione Preço final ou Preço sem IBS/CBS." sqref="C20">
      <x:formula1>"Preço final,Preço sem IBS/CBS"</x:formula1>
    </x:dataValidation>
  </x:dataValidations>
  <x:pageMargins left="0.7" right="0.7" top="0.75" bottom="0.75" header="0.3" footer="0.3"/>
  <x:drawing xmlns:r="http://schemas.openxmlformats.org/officeDocument/2006/relationships" r:id="R3168abb7e5b349cd"/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3" hidden="0" customWidth="1"/>
    <x:col min="2" max="2" width="35.5" hidden="0" customWidth="1"/>
    <x:col min="3" max="3" width="32.5" hidden="0" customWidth="1"/>
    <x:col min="4" max="4" width="53.75" hidden="0" customWidth="1"/>
    <x:col min="5" max="5" width="3" hidden="0" customWidth="1"/>
    <x:col min="6" max="6" width="3" hidden="0" customWidth="1"/>
    <x:col min="7" max="7" width="3" hidden="0" customWidth="1"/>
  </x:cols>
  <x:sheetData>
    <x:row r="1" ht="27" customHeight="1">
      <x:c r="A1" s="3"/>
      <x:c r="B1" s="3"/>
      <x:c r="C1" s="3"/>
      <x:c r="D1" s="3"/>
      <x:c r="E1" s="3"/>
      <x:c r="F1" s="3"/>
      <x:c r="G1" s="3"/>
    </x:row>
    <x:row r="2" ht="38" customHeight="1">
      <x:c r="A2" s="3"/>
      <x:c r="B2" s="38" t="str">
        <x:v>Como usar a planilha</x:v>
      </x:c>
      <x:c r="C2" s="3"/>
      <x:c r="D2" s="3"/>
      <x:c r="E2" s="3"/>
      <x:c r="F2" s="3"/>
      <x:c r="G2" s="3"/>
    </x:row>
    <x:row r="3" ht="27" customHeight="1">
      <x:c r="A3" s="3"/>
      <x:c r="B3" s="8" t="str">
        <x:v>Meta Contabilidade  /  formação de preço gerencial com IBS e CBS por fora</x:v>
      </x:c>
      <x:c r="C3" s="8" t="str">
        <x:v>Meta Contabilidade  /  formação de preço gerencial com IBS e CBS por fora</x:v>
      </x:c>
      <x:c r="D3" s="8" t="str">
        <x:v>Meta Contabilidade  /  formação de preço gerencial com IBS e CBS por fora</x:v>
      </x:c>
      <x:c r="E3" s="3"/>
      <x:c r="F3" s="3"/>
      <x:c r="G3" s="3"/>
    </x:row>
    <x:row r="4" ht="27" customHeight="1">
      <x:c r="A4" s="3"/>
      <x:c r="B4" s="3"/>
      <x:c r="C4" s="3"/>
      <x:c r="D4" s="3"/>
      <x:c r="E4" s="3"/>
      <x:c r="F4" s="3"/>
      <x:c r="G4" s="3"/>
    </x:row>
    <x:row r="5" ht="27" customHeight="1">
      <x:c r="A5" s="3"/>
      <x:c r="B5" s="10" t="str">
        <x:v>Preencha um produto ou serviço por vez</x:v>
      </x:c>
      <x:c r="C5" s="10"/>
      <x:c r="D5" s="10"/>
      <x:c r="E5" s="3"/>
      <x:c r="F5" s="3"/>
      <x:c r="G5" s="3"/>
    </x:row>
    <x:row r="6" ht="30" customHeight="1">
      <x:c r="A6" s="3"/>
      <x:c r="B6" s="52" t="str">
        <x:v>1. Custos e volume</x:v>
      </x:c>
      <x:c r="C6" s="7" t="str">
        <x:v>Informe custo, frete e outros custos por unidade. Rateie apenas a parcela mensal de custos fixos atribuída ao produto/serviço, usando o mesmo volume previsto. Evite ratear todos os custos da empresa integralmente em cada produto.</x:v>
      </x:c>
      <x:c r="D6" s="7" t="str">
        <x:v>Informe custo, frete e outros custos por unidade. Rateie apenas a parcela mensal de custos fixos atribuída ao produto/serviço, usando o mesmo volume previsto. Evite ratear todos os custos da empresa integralmente em cada produto.</x:v>
      </x:c>
      <x:c r="E6" s="3"/>
      <x:c r="F6" s="3"/>
      <x:c r="G6" s="3"/>
    </x:row>
    <x:row r="7" ht="30" customHeight="1">
      <x:c r="A7" s="3"/>
      <x:c r="B7" s="52" t="str">
        <x:v>1. Custos e volume</x:v>
      </x:c>
      <x:c r="C7" s="7" t="str">
        <x:v>Informe custo, frete e outros custos por unidade. Rateie apenas a parcela mensal de custos fixos atribuída ao produto/serviço, usando o mesmo volume previsto. Evite ratear todos os custos da empresa integralmente em cada produto.</x:v>
      </x:c>
      <x:c r="D7" s="7" t="str">
        <x:v>Informe custo, frete e outros custos por unidade. Rateie apenas a parcela mensal de custos fixos atribuída ao produto/serviço, usando o mesmo volume previsto. Evite ratear todos os custos da empresa integralmente em cada produto.</x:v>
      </x:c>
      <x:c r="E7" s="3"/>
      <x:c r="F7" s="3"/>
      <x:c r="G7" s="3"/>
    </x:row>
    <x:row r="8" ht="30" customHeight="1">
      <x:c r="A8" s="3"/>
      <x:c r="B8" s="52" t="str">
        <x:v>2. Créditos recuperáveis</x:v>
      </x:c>
      <x:c r="C8" s="7" t="str">
        <x:v>Deduzir somente o crédito recuperável já confirmado pela contabilidade e incluído no custo de aquisição informado. Se o custo já estiver líquido do crédito, deixe o crédito em zero. A planilha não calcula direito a crédito nem saldo a recolher.</x:v>
      </x:c>
      <x:c r="D8" s="7" t="str">
        <x:v>Deduzir somente o crédito recuperável já confirmado pela contabilidade e incluído no custo de aquisição informado. Se o custo já estiver líquido do crédito, deixe o crédito em zero. A planilha não calcula direito a crédito nem saldo a recolher.</x:v>
      </x:c>
      <x:c r="E8" s="3"/>
      <x:c r="F8" s="3"/>
      <x:c r="G8" s="3"/>
    </x:row>
    <x:row r="9" ht="30" customHeight="1">
      <x:c r="A9" s="3"/>
      <x:c r="B9" s="52" t="str">
        <x:v>2. Créditos recuperáveis</x:v>
      </x:c>
      <x:c r="C9" s="7" t="str">
        <x:v>Deduzir somente o crédito recuperável já confirmado pela contabilidade e incluído no custo de aquisição informado. Se o custo já estiver líquido do crédito, deixe o crédito em zero. A planilha não calcula direito a crédito nem saldo a recolher.</x:v>
      </x:c>
      <x:c r="D9" s="7" t="str">
        <x:v>Deduzir somente o crédito recuperável já confirmado pela contabilidade e incluído no custo de aquisição informado. Se o custo já estiver líquido do crédito, deixe o crédito em zero. A planilha não calcula direito a crédito nem saldo a recolher.</x:v>
      </x:c>
      <x:c r="E9" s="3"/>
      <x:c r="F9" s="3"/>
      <x:c r="G9" s="3"/>
    </x:row>
    <x:row r="10" ht="30" customHeight="1">
      <x:c r="A10" s="3"/>
      <x:c r="B10" s="52" t="str">
        <x:v>3. Despesas variáveis</x:v>
      </x:c>
      <x:c r="C10" s="7" t="str">
        <x:v>Inclua comissões, taxas de cartão e outras despesas proporcionais à venda. Escolha a base real do contrato: Preço final inclui IBS/CBS; Preço sem IBS/CBS usa apenas o preço sem esses tributos.</x:v>
      </x:c>
      <x:c r="D10" s="7" t="str">
        <x:v>Inclua comissões, taxas de cartão e outras despesas proporcionais à venda. Escolha a base real do contrato: Preço final inclui IBS/CBS; Preço sem IBS/CBS usa apenas o preço sem esses tributos.</x:v>
      </x:c>
      <x:c r="E10" s="3"/>
      <x:c r="F10" s="3"/>
      <x:c r="G10" s="3"/>
    </x:row>
    <x:row r="11" ht="30" customHeight="1">
      <x:c r="A11" s="3"/>
      <x:c r="B11" s="52" t="str">
        <x:v>3. Despesas variáveis</x:v>
      </x:c>
      <x:c r="C11" s="7" t="str">
        <x:v>Inclua comissões, taxas de cartão e outras despesas proporcionais à venda. Escolha a base real do contrato: Preço final inclui IBS/CBS; Preço sem IBS/CBS usa apenas o preço sem esses tributos.</x:v>
      </x:c>
      <x:c r="D11" s="7" t="str">
        <x:v>Inclua comissões, taxas de cartão e outras despesas proporcionais à venda. Escolha a base real do contrato: Preço final inclui IBS/CBS; Preço sem IBS/CBS usa apenas o preço sem esses tributos.</x:v>
      </x:c>
      <x:c r="E11" s="3"/>
      <x:c r="F11" s="3"/>
      <x:c r="G11" s="3"/>
    </x:row>
    <x:row r="12" ht="30" customHeight="1">
      <x:c r="A12" s="3"/>
      <x:c r="B12" s="52" t="str">
        <x:v>4. Outros tributos efetivos</x:v>
      </x:c>
      <x:c r="C12" s="7" t="str">
        <x:v>Informe a carga efetiva gerencial sobre o preço sem IBS/CBS. Não some alíquotas nominais de bases diferentes. No Simples Nacional, o DAS deve ser tratado conforme o enquadramento; não some IBS/CBS do regime regular automaticamente.</x:v>
      </x:c>
      <x:c r="D12" s="7" t="str">
        <x:v>Informe a carga efetiva gerencial sobre o preço sem IBS/CBS. Não some alíquotas nominais de bases diferentes. No Simples Nacional, o DAS deve ser tratado conforme o enquadramento; não some IBS/CBS do regime regular automaticamente.</x:v>
      </x:c>
      <x:c r="E12" s="3"/>
      <x:c r="F12" s="3"/>
      <x:c r="G12" s="3"/>
    </x:row>
    <x:row r="13" ht="30" customHeight="1">
      <x:c r="A13" s="3"/>
      <x:c r="B13" s="52" t="str">
        <x:v>4. Outros tributos efetivos</x:v>
      </x:c>
      <x:c r="C13" s="7" t="str">
        <x:v>Informe a carga efetiva gerencial sobre o preço sem IBS/CBS. Não some alíquotas nominais de bases diferentes. No Simples Nacional, o DAS deve ser tratado conforme o enquadramento; não some IBS/CBS do regime regular automaticamente.</x:v>
      </x:c>
      <x:c r="D13" s="7" t="str">
        <x:v>Informe a carga efetiva gerencial sobre o preço sem IBS/CBS. Não some alíquotas nominais de bases diferentes. No Simples Nacional, o DAS deve ser tratado conforme o enquadramento; não some IBS/CBS do regime regular automaticamente.</x:v>
      </x:c>
      <x:c r="E13" s="3"/>
      <x:c r="F13" s="3"/>
      <x:c r="G13" s="3"/>
    </x:row>
    <x:row r="14" ht="30" customHeight="1">
      <x:c r="A14" s="3"/>
      <x:c r="B14" s="52" t="str">
        <x:v>5. Exclusão da base IBS/CBS</x:v>
      </x:c>
      <x:c r="C14" s="7" t="str">
        <x:v>Informe em C18 somente a parcela efetiva, já incluída nos outros tributos de C17, que pode ser legalmente excluída da base IBS/CBS. Deve ser menor ou igual a C17. Mantenha zero quando não houver exclusão confirmada.</x:v>
      </x:c>
      <x:c r="D14" s="7" t="str">
        <x:v>Informe em C18 somente a parcela efetiva, já incluída nos outros tributos de C17, que pode ser legalmente excluída da base IBS/CBS. Deve ser menor ou igual a C17. Mantenha zero quando não houver exclusão confirmada.</x:v>
      </x:c>
      <x:c r="E14" s="3"/>
      <x:c r="F14" s="3"/>
      <x:c r="G14" s="3"/>
    </x:row>
    <x:row r="15" ht="30" customHeight="1">
      <x:c r="A15" s="3"/>
      <x:c r="B15" s="52" t="str">
        <x:v>5. Exclusão da base IBS/CBS</x:v>
      </x:c>
      <x:c r="C15" s="7" t="str">
        <x:v>Informe em C18 somente a parcela efetiva, já incluída nos outros tributos de C17, que pode ser legalmente excluída da base IBS/CBS. Deve ser menor ou igual a C17. Mantenha zero quando não houver exclusão confirmada.</x:v>
      </x:c>
      <x:c r="D15" s="7" t="str">
        <x:v>Informe em C18 somente a parcela efetiva, já incluída nos outros tributos de C17, que pode ser legalmente excluída da base IBS/CBS. Deve ser menor ou igual a C17. Mantenha zero quando não houver exclusão confirmada.</x:v>
      </x:c>
      <x:c r="E15" s="3"/>
      <x:c r="F15" s="3"/>
      <x:c r="G15" s="3"/>
    </x:row>
    <x:row r="16" ht="30" customHeight="1">
      <x:c r="A16" s="3"/>
      <x:c r="B16" s="52" t="str">
        <x:v>6. Margem e markup</x:v>
      </x:c>
      <x:c r="C16" s="7" t="str">
        <x:v>A margem desejada é o lucro como percentual do preço sem IBS/CBS. Markup é o acréscimo sobre o custo: não são a mesma medida. O lucro exibido já desconta custos, despesas variáveis e outros tributos informados.</x:v>
      </x:c>
      <x:c r="D16" s="7" t="str">
        <x:v>A margem desejada é o lucro como percentual do preço sem IBS/CBS. Markup é o acréscimo sobre o custo: não são a mesma medida. O lucro exibido já desconta custos, despesas variáveis e outros tributos informados.</x:v>
      </x:c>
      <x:c r="E16" s="3"/>
      <x:c r="F16" s="3"/>
      <x:c r="G16" s="3"/>
    </x:row>
    <x:row r="17" ht="30" customHeight="1">
      <x:c r="A17" s="3"/>
      <x:c r="B17" s="52" t="str">
        <x:v>6. Margem e markup</x:v>
      </x:c>
      <x:c r="C17" s="7" t="str">
        <x:v>A margem desejada é o lucro como percentual do preço sem IBS/CBS. Markup é o acréscimo sobre o custo: não são a mesma medida. O lucro exibido já desconta custos, despesas variáveis e outros tributos informados.</x:v>
      </x:c>
      <x:c r="D17" s="7" t="str">
        <x:v>A margem desejada é o lucro como percentual do preço sem IBS/CBS. Markup é o acréscimo sobre o custo: não são a mesma medida. O lucro exibido já desconta custos, despesas variáveis e outros tributos informados.</x:v>
      </x:c>
      <x:c r="E17" s="3"/>
      <x:c r="F17" s="3"/>
      <x:c r="G17" s="3"/>
    </x:row>
    <x:row r="18" ht="30" customHeight="1">
      <x:c r="A18" s="3"/>
      <x:c r="B18" s="52" t="str">
        <x:v>7. IBS e CBS</x:v>
      </x:c>
      <x:c r="C18" s="7" t="str">
        <x:v>Os valores iniciais de 10% de IBS e 5% de CBS são exclusivamente hipotéticos e didáticos. Não representam alíquota oficial nem um período da transição. Substitua pelas condições aplicáveis ao seu caso, validadas pela contabilidade.</x:v>
      </x:c>
      <x:c r="D18" s="7" t="str">
        <x:v>Os valores iniciais de 10% de IBS e 5% de CBS são exclusivamente hipotéticos e didáticos. Não representam alíquota oficial nem um período da transição. Substitua pelas condições aplicáveis ao seu caso, validadas pela contabilidade.</x:v>
      </x:c>
      <x:c r="E18" s="3"/>
      <x:c r="F18" s="3"/>
      <x:c r="G18" s="3"/>
    </x:row>
    <x:row r="19" ht="30" customHeight="1">
      <x:c r="A19" s="3"/>
      <x:c r="B19" s="52" t="str">
        <x:v>7. IBS e CBS</x:v>
      </x:c>
      <x:c r="C19" s="7" t="str">
        <x:v>Os valores iniciais de 10% de IBS e 5% de CBS são exclusivamente hipotéticos e didáticos. Não representam alíquota oficial nem um período da transição. Substitua pelas condições aplicáveis ao seu caso, validadas pela contabilidade.</x:v>
      </x:c>
      <x:c r="D19" s="7" t="str">
        <x:v>Os valores iniciais de 10% de IBS e 5% de CBS são exclusivamente hipotéticos e didáticos. Não representam alíquota oficial nem um período da transição. Substitua pelas condições aplicáveis ao seu caso, validadas pela contabilidade.</x:v>
      </x:c>
      <x:c r="E19" s="3"/>
      <x:c r="F19" s="3"/>
      <x:c r="G19" s="3"/>
    </x:row>
    <x:row r="20" ht="27" customHeight="1">
      <x:c r="A20" s="3"/>
      <x:c r="B20" s="3"/>
      <x:c r="C20" s="3"/>
      <x:c r="D20" s="3"/>
      <x:c r="E20" s="3"/>
      <x:c r="F20" s="3"/>
      <x:c r="G20" s="3"/>
    </x:row>
    <x:row r="21" ht="27" customHeight="1">
      <x:c r="A21" s="3"/>
      <x:c r="B21" s="10" t="str">
        <x:v>O que significa IBS e CBS por fora</x:v>
      </x:c>
      <x:c r="C21" s="10"/>
      <x:c r="D21" s="10"/>
      <x:c r="E21" s="3"/>
      <x:c r="F21" s="3"/>
      <x:c r="G21" s="3"/>
    </x:row>
    <x:row r="22" ht="27" customHeight="1">
      <x:c r="A22" s="3"/>
      <x:c r="B22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C22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D22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E22" s="3"/>
      <x:c r="F22" s="3"/>
      <x:c r="G22" s="3"/>
    </x:row>
    <x:row r="23" ht="27" customHeight="1">
      <x:c r="A23" s="3"/>
      <x:c r="B23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C23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D23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E23" s="3"/>
      <x:c r="F23" s="3"/>
      <x:c r="G23" s="3"/>
    </x:row>
    <x:row r="24" ht="27" customHeight="1">
      <x:c r="A24" s="3"/>
      <x:c r="B24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C24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D24" s="7" t="str">
        <x:v>A LC 214/2025 prevê que IBS e CBS não integram sua própria base de cálculo. Neste modelo, primeiro se forma o preço sem esses tributos. Depois, calcula-se cada tributo sobre a base aplicável e soma-se ao total cobrado do cliente. Outros componentes excluídos por lei precisam ser tratados conforme a operação e o período.</x:v>
      </x:c>
      <x:c r="E24" s="3"/>
      <x:c r="F24" s="3"/>
      <x:c r="G24" s="3"/>
    </x:row>
    <x:row r="25" ht="27" customHeight="1">
      <x:c r="A25" s="3"/>
      <x:c r="B25" s="3"/>
      <x:c r="C25" s="3"/>
      <x:c r="D25" s="3"/>
      <x:c r="E25" s="3"/>
      <x:c r="F25" s="3"/>
      <x:c r="G25" s="3"/>
    </x:row>
    <x:row r="26" ht="27" customHeight="1">
      <x:c r="A26" s="3"/>
      <x:c r="B26" s="35" t="str">
        <x:v>Exemplo simples e hipotético: preço sem IBS/CBS de R$ 100,00, sem exclusões, com IBS de 10% e CBS de 5%, resulta em R$ 10,00 de IBS, R$ 5,00 de CBS e preço final de R$ 115,00.</x:v>
      </x:c>
      <x:c r="C26" s="35" t="str">
        <x:v>Exemplo simples e hipotético: preço sem IBS/CBS de R$ 100,00, sem exclusões, com IBS de 10% e CBS de 5%, resulta em R$ 10,00 de IBS, R$ 5,00 de CBS e preço final de R$ 115,00.</x:v>
      </x:c>
      <x:c r="D26" s="35" t="str">
        <x:v>Exemplo simples e hipotético: preço sem IBS/CBS de R$ 100,00, sem exclusões, com IBS de 10% e CBS de 5%, resulta em R$ 10,00 de IBS, R$ 5,00 de CBS e preço final de R$ 115,00.</x:v>
      </x:c>
      <x:c r="E26" s="3"/>
      <x:c r="F26" s="3"/>
      <x:c r="G26" s="3"/>
    </x:row>
    <x:row r="27" ht="27" customHeight="1">
      <x:c r="A27" s="3"/>
      <x:c r="B27" s="35" t="str">
        <x:v>Exemplo simples e hipotético: preço sem IBS/CBS de R$ 100,00, sem exclusões, com IBS de 10% e CBS de 5%, resulta em R$ 10,00 de IBS, R$ 5,00 de CBS e preço final de R$ 115,00.</x:v>
      </x:c>
      <x:c r="C27" s="35" t="str">
        <x:v>Exemplo simples e hipotético: preço sem IBS/CBS de R$ 100,00, sem exclusões, com IBS de 10% e CBS de 5%, resulta em R$ 10,00 de IBS, R$ 5,00 de CBS e preço final de R$ 115,00.</x:v>
      </x:c>
      <x:c r="D27" s="35" t="str">
        <x:v>Exemplo simples e hipotético: preço sem IBS/CBS de R$ 100,00, sem exclusões, com IBS de 10% e CBS de 5%, resulta em R$ 10,00 de IBS, R$ 5,00 de CBS e preço final de R$ 115,00.</x:v>
      </x:c>
      <x:c r="E27" s="3"/>
      <x:c r="F27" s="3"/>
      <x:c r="G27" s="3"/>
    </x:row>
    <x:row r="28" ht="27" customHeight="1">
      <x:c r="A28" s="3"/>
      <x:c r="B28" s="3"/>
      <x:c r="C28" s="3"/>
      <x:c r="D28" s="3"/>
      <x:c r="E28" s="3"/>
      <x:c r="F28" s="3"/>
      <x:c r="G28" s="3"/>
    </x:row>
    <x:row r="29" ht="27" customHeight="1">
      <x:c r="A29" s="3"/>
      <x:c r="B29" s="10" t="str">
        <x:v>Transição e limites do simulador</x:v>
      </x:c>
      <x:c r="C29" s="10"/>
      <x:c r="D29" s="10"/>
      <x:c r="E29" s="3"/>
      <x:c r="F29" s="3"/>
      <x:c r="G29" s="3"/>
    </x:row>
    <x:row r="30" ht="27" customHeight="1">
      <x:c r="A30" s="3"/>
      <x:c r="B30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C30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D30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E30" s="3"/>
      <x:c r="F30" s="3"/>
      <x:c r="G30" s="3"/>
    </x:row>
    <x:row r="31" ht="27" customHeight="1">
      <x:c r="A31" s="3"/>
      <x:c r="B31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C31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D31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E31" s="3"/>
      <x:c r="F31" s="3"/>
      <x:c r="G31" s="3"/>
    </x:row>
    <x:row r="32" ht="27" customHeight="1">
      <x:c r="A32" s="3"/>
      <x:c r="B32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C32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D32" s="7" t="str">
        <x:v>Em 2026, as alíquotas de teste são 0,1% para o IBS e 0,9% para a CBS. A dispensa de recolhimento depende do cumprimento das obrigações aplicáveis, conforme a orientação oficial. Esses percentuais não devem ser acrescentados automaticamente ao preço. Os valores iniciais desta planilha não são um cenário de 2026.</x:v>
      </x:c>
      <x:c r="E32" s="3"/>
      <x:c r="F32" s="3"/>
      <x:c r="G32" s="3"/>
    </x:row>
    <x:row r="33" ht="27" customHeight="1">
      <x:c r="A33" s="3"/>
      <x:c r="B33" s="3"/>
      <x:c r="C33" s="3"/>
      <x:c r="D33" s="3"/>
      <x:c r="E33" s="3"/>
      <x:c r="F33" s="3"/>
      <x:c r="G33" s="3"/>
    </x:row>
    <x:row r="34" ht="27" customHeight="1">
      <x:c r="A34" s="3"/>
      <x:c r="B34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C34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D34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E34" s="3"/>
      <x:c r="F34" s="3"/>
      <x:c r="G34" s="3"/>
    </x:row>
    <x:row r="35" ht="27" customHeight="1">
      <x:c r="A35" s="3"/>
      <x:c r="B35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C35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D35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E35" s="3"/>
      <x:c r="F35" s="3"/>
      <x:c r="G35" s="3"/>
    </x:row>
    <x:row r="36" ht="27" customHeight="1">
      <x:c r="A36" s="3"/>
      <x:c r="B36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C36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D36" s="7" t="str">
        <x:v>A ferramenta usa uma única base gerencial e alíquotas configuradas pelo usuário. Não reproduz integralmente IPI, substituição tributária, Imposto Seletivo, regimes específicos, benefícios, reduções, documentos fiscais ou apuração de débitos e créditos. O enquadramento, as bases e as alíquotas precisam ser definidos com a Meta Contabilidade.</x:v>
      </x:c>
      <x:c r="E36" s="3"/>
      <x:c r="F36" s="3"/>
      <x:c r="G36" s="3"/>
    </x:row>
    <x:row r="37" ht="27" customHeight="1">
      <x:c r="A37" s="3"/>
      <x:c r="B37" s="3"/>
      <x:c r="C37" s="3"/>
      <x:c r="D37" s="3"/>
      <x:c r="E37" s="3"/>
      <x:c r="F37" s="3"/>
      <x:c r="G37" s="3"/>
    </x:row>
    <x:row r="38" ht="27" customHeight="1">
      <x:c r="A38" s="3"/>
      <x:c r="B38" s="10" t="str">
        <x:v>Fontes e versão</x:v>
      </x:c>
      <x:c r="C38" s="10"/>
      <x:c r="D38" s="10"/>
      <x:c r="E38" s="3"/>
      <x:c r="F38" s="3"/>
      <x:c r="G38" s="3"/>
    </x:row>
    <x:row r="39" ht="27" customHeight="1">
      <x:c r="A39" s="3"/>
      <x:c r="B39" s="3" t="str">
        <x:v>Lei Complementar 214/2025</x:v>
      </x:c>
      <x:c r="C39" s="7" t="str">
        <x:v>Art. 12, especialmente § 2º; texto consolidado.</x:v>
      </x:c>
      <x:c r="D39" s="7" t="str">
        <x:v>Art. 12, especialmente § 2º; texto consolidado.</x:v>
      </x:c>
      <x:c r="E39" s="3"/>
      <x:c r="F39" s="3"/>
      <x:c r="G39" s="3"/>
    </x:row>
    <x:row r="40" ht="27" customHeight="1">
      <x:c r="A40" s="3"/>
      <x:c r="B40" s="37" t="str">
        <x:v>https://www.planalto.gov.br/ccivil_03/leis/lcp/lcp214compilado.htm</x:v>
      </x:c>
      <x:c r="C40" s="37" t="str">
        <x:v>https://www.planalto.gov.br/ccivil_03/leis/lcp/lcp214compilado.htm</x:v>
      </x:c>
      <x:c r="D40" s="37" t="str">
        <x:v>https://www.planalto.gov.br/ccivil_03/leis/lcp/lcp214compilado.htm</x:v>
      </x:c>
      <x:c r="E40" s="3"/>
      <x:c r="F40" s="3"/>
      <x:c r="G40" s="3"/>
    </x:row>
    <x:row r="41" ht="27" customHeight="1">
      <x:c r="A41" s="3"/>
      <x:c r="B41" s="3"/>
      <x:c r="C41" s="3"/>
      <x:c r="D41" s="3"/>
      <x:c r="E41" s="3"/>
      <x:c r="F41" s="3"/>
      <x:c r="G41" s="3"/>
    </x:row>
    <x:row r="42" ht="27" customHeight="1">
      <x:c r="A42" s="3"/>
      <x:c r="B42" s="3" t="str">
        <x:v>Receita Federal</x:v>
      </x:c>
      <x:c r="C42" s="7" t="str">
        <x:v>Orientações sobre IBS e CBS em 2026.</x:v>
      </x:c>
      <x:c r="D42" s="7" t="str">
        <x:v>Orientações sobre IBS e CBS em 2026.</x:v>
      </x:c>
      <x:c r="E42" s="3"/>
      <x:c r="F42" s="3"/>
      <x:c r="G42" s="3"/>
    </x:row>
    <x:row r="43" ht="27" customHeight="1">
      <x:c r="A43" s="3"/>
      <x:c r="B43" s="37" t="str">
        <x:v>https://www.gov.br/receitafederal/pt-br/acesso-a-informacao/acoes-e-programas/programas-e-atividades/reforma-tributaria-do-consumo/orientacoes-2026</x:v>
      </x:c>
      <x:c r="C43" s="37" t="str">
        <x:v>https://www.gov.br/receitafederal/pt-br/acesso-a-informacao/acoes-e-programas/programas-e-atividades/reforma-tributaria-do-consumo/orientacoes-2026</x:v>
      </x:c>
      <x:c r="D43" s="37" t="str">
        <x:v>https://www.gov.br/receitafederal/pt-br/acesso-a-informacao/acoes-e-programas/programas-e-atividades/reforma-tributaria-do-consumo/orientacoes-2026</x:v>
      </x:c>
      <x:c r="E43" s="3"/>
      <x:c r="F43" s="3"/>
      <x:c r="G43" s="3"/>
    </x:row>
    <x:row r="44" ht="27" customHeight="1">
      <x:c r="A44" s="3"/>
      <x:c r="B44" s="37" t="str">
        <x:v>https://www.gov.br/receitafederal/pt-br/acesso-a-informacao/acoes-e-programas/programas-e-atividades/reforma-tributaria-do-consumo/orientacoes-2026</x:v>
      </x:c>
      <x:c r="C44" s="37" t="str">
        <x:v>https://www.gov.br/receitafederal/pt-br/acesso-a-informacao/acoes-e-programas/programas-e-atividades/reforma-tributaria-do-consumo/orientacoes-2026</x:v>
      </x:c>
      <x:c r="D44" s="37" t="str">
        <x:v>https://www.gov.br/receitafederal/pt-br/acesso-a-informacao/acoes-e-programas/programas-e-atividades/reforma-tributaria-do-consumo/orientacoes-2026</x:v>
      </x:c>
      <x:c r="E44" s="3"/>
      <x:c r="F44" s="3"/>
      <x:c r="G44" s="3"/>
    </x:row>
    <x:row r="45" ht="27" customHeight="1">
      <x:c r="A45" s="3"/>
      <x:c r="B45" s="3"/>
      <x:c r="C45" s="3"/>
      <x:c r="D45" s="3"/>
      <x:c r="E45" s="3"/>
      <x:c r="F45" s="3"/>
      <x:c r="G45" s="3"/>
    </x:row>
    <x:row r="46" ht="34" customHeight="1">
      <x:c r="A46" s="3"/>
      <x:c r="B46" s="8" t="str">
        <x:v>Versão 11/09/2026. Modernização do modelo de formação de preço disponibilizado no material 4227 da Meta Contabilidade.</x:v>
      </x:c>
      <x:c r="C46" s="8" t="str">
        <x:v>Versão 11/09/2026. Modernização do modelo de formação de preço disponibilizado no material 4227 da Meta Contabilidade.</x:v>
      </x:c>
      <x:c r="D46" s="8" t="str">
        <x:v>Versão 11/09/2026. Modernização do modelo de formação de preço disponibilizado no material 4227 da Meta Contabilidade.</x:v>
      </x:c>
      <x:c r="E46" s="3"/>
      <x:c r="F46" s="3"/>
      <x:c r="G46" s="3"/>
    </x:row>
    <x:row r="47" ht="27" customHeight="1">
      <x:c r="A47" s="3"/>
      <x:c r="B47" s="3"/>
      <x:c r="C47" s="3"/>
      <x:c r="D47" s="3"/>
      <x:c r="E47" s="3"/>
      <x:c r="F47" s="3"/>
      <x:c r="G47" s="3"/>
    </x:row>
    <x:row r="48" ht="27" customHeight="1">
      <x:c r="A48" s="3"/>
      <x:c r="B48" s="37" t="str">
        <x:v>Meta Contabilidade  •  (71) 4042-1183  •  contato@metaempresarial.net
https://metaempresarial.net  •  https://wa.me/557140421183</x:v>
      </x:c>
      <x:c r="C48" s="37" t="str">
        <x:v>Meta Contabilidade  •  (71) 4042-1183  •  contato@metaempresarial.net
https://metaempresarial.net  •  https://wa.me/557140421183</x:v>
      </x:c>
      <x:c r="D48" s="37" t="str">
        <x:v>Meta Contabilidade  •  (71) 4042-1183  •  contato@metaempresarial.net
https://metaempresarial.net  •  https://wa.me/557140421183</x:v>
      </x:c>
      <x:c r="E48" s="3"/>
      <x:c r="F48" s="3"/>
      <x:c r="G48" s="3"/>
    </x:row>
    <x:row r="49" ht="27" customHeight="1">
      <x:c r="A49" s="3"/>
      <x:c r="B49" s="37" t="str">
        <x:v>Meta Contabilidade  •  (71) 4042-1183  •  contato@metaempresarial.net
https://metaempresarial.net  •  https://wa.me/557140421183</x:v>
      </x:c>
      <x:c r="C49" s="37" t="str">
        <x:v>Meta Contabilidade  •  (71) 4042-1183  •  contato@metaempresarial.net
https://metaempresarial.net  •  https://wa.me/557140421183</x:v>
      </x:c>
      <x:c r="D49" s="37" t="str">
        <x:v>Meta Contabilidade  •  (71) 4042-1183  •  contato@metaempresarial.net
https://metaempresarial.net  •  https://wa.me/557140421183</x:v>
      </x:c>
      <x:c r="E49" s="3"/>
      <x:c r="F49" s="3"/>
      <x:c r="G49" s="3"/>
    </x:row>
  </x:sheetData>
  <x:mergeCells>
    <x:mergeCell ref="B3:D3"/>
    <x:mergeCell ref="B6:B7"/>
    <x:mergeCell ref="C6:D7"/>
    <x:mergeCell ref="B8:B9"/>
    <x:mergeCell ref="C8:D9"/>
    <x:mergeCell ref="B10:B11"/>
    <x:mergeCell ref="C10:D11"/>
    <x:mergeCell ref="B12:B13"/>
    <x:mergeCell ref="C12:D13"/>
    <x:mergeCell ref="B14:B15"/>
    <x:mergeCell ref="C14:D15"/>
    <x:mergeCell ref="B16:B17"/>
    <x:mergeCell ref="C16:D17"/>
    <x:mergeCell ref="B18:B19"/>
    <x:mergeCell ref="C18:D19"/>
    <x:mergeCell ref="B22:D24"/>
    <x:mergeCell ref="B26:D27"/>
    <x:mergeCell ref="B30:D32"/>
    <x:mergeCell ref="B34:D36"/>
    <x:mergeCell ref="C39:D39"/>
    <x:mergeCell ref="B40:D40"/>
    <x:mergeCell ref="C42:D42"/>
    <x:mergeCell ref="B43:D44"/>
    <x:mergeCell ref="B46:D46"/>
    <x:mergeCell ref="B48:D49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3" hidden="0" customWidth="1"/>
    <x:col min="2" max="2" width="35.5" hidden="0" customWidth="1"/>
    <x:col min="3" max="3" width="20.5" hidden="0" customWidth="1"/>
    <x:col min="4" max="4" width="2.5" hidden="0" customWidth="1"/>
    <x:col min="5" max="5" width="70" hidden="0" customWidth="1"/>
    <x:col min="6" max="6" width="3" hidden="0" customWidth="1"/>
    <x:col min="7" max="7" width="3" hidden="0" customWidth="1"/>
  </x:cols>
  <x:sheetData>
    <x:row r="1" ht="27" customHeight="1">
      <x:c r="A1" s="3"/>
      <x:c r="B1" s="3"/>
      <x:c r="C1" s="3"/>
      <x:c r="D1" s="3"/>
      <x:c r="E1" s="3"/>
      <x:c r="F1" s="3"/>
      <x:c r="G1" s="3"/>
    </x:row>
    <x:row r="2" ht="38" customHeight="1">
      <x:c r="A2" s="3"/>
      <x:c r="B2" s="38" t="str">
        <x:v>Memória de cálculo</x:v>
      </x:c>
      <x:c r="C2" s="3"/>
      <x:c r="D2" s="3"/>
      <x:c r="E2" s="3"/>
      <x:c r="F2" s="3"/>
      <x:c r="G2" s="3"/>
    </x:row>
    <x:row r="3" ht="27" customHeight="1">
      <x:c r="A3" s="3"/>
      <x:c r="B3" s="8" t="str">
        <x:v>As fórmulas usam os campos do Simulador. Os percentuais de entrada são divididos por 100.</x:v>
      </x:c>
      <x:c r="C3" s="8" t="str">
        <x:v>As fórmulas usam os campos do Simulador. Os percentuais de entrada são divididos por 100.</x:v>
      </x:c>
      <x:c r="D3" s="8" t="str">
        <x:v>As fórmulas usam os campos do Simulador. Os percentuais de entrada são divididos por 100.</x:v>
      </x:c>
      <x:c r="E3" s="8" t="str">
        <x:v>As fórmulas usam os campos do Simulador. Os percentuais de entrada são divididos por 100.</x:v>
      </x:c>
      <x:c r="F3" s="3"/>
      <x:c r="G3" s="3"/>
    </x:row>
    <x:row r="4" ht="27" customHeight="1">
      <x:c r="A4" s="3"/>
      <x:c r="B4" s="3"/>
      <x:c r="C4" s="3"/>
      <x:c r="D4" s="3"/>
      <x:c r="E4" s="3"/>
      <x:c r="F4" s="3"/>
      <x:c r="G4" s="3"/>
    </x:row>
    <x:row r="5" ht="27" customHeight="1">
      <x:c r="A5" s="3"/>
      <x:c r="B5" s="10" t="str">
        <x:v>Formação do preço</x:v>
      </x:c>
      <x:c r="C5" s="10" t="str">
        <x:v>Resultado</x:v>
      </x:c>
      <x:c r="D5" s="10"/>
      <x:c r="E5" s="10" t="str">
        <x:v>Como é calculado</x:v>
      </x:c>
      <x:c r="F5" s="3"/>
      <x:c r="G5" s="3"/>
    </x:row>
    <x:row r="6" ht="44" customHeight="1">
      <x:c r="A6" s="3"/>
      <x:c r="B6" s="3" t="str">
        <x:v>Validação das entradas</x:v>
      </x:c>
      <x:c r="C6" s="48" t="str">
        <x:f>IF(COUNT('Simulador'!C8:C13,'Simulador'!C16:C19,'Simulador'!C23:C24)&lt;&gt;12,"Preencha todos os campos numéricos com números válidos.",IF(MIN('Simulador'!C8:C13,'Simulador'!C16:C19,'Simulador'!C23:C24)&lt;0,"Os valores e percentuais devem ser maiores ou iguais a zero.",IF('Simulador'!C13&lt;=0,"Informe um volume mensal maior que zero.",IF('Simulador'!C9&gt;'Simulador'!C8,"O crédito recuperável não pode superar o custo de aquisição.",IF(MAX('Simulador'!C16:C19,'Simulador'!C23:C24)&gt;100,"Os percentuais devem ficar entre 0 e 100.",IF('Simulador'!C18&gt;'Simulador'!C17,"A parcela excluída da base não pode superar os outros tributos informados.",IF(AND('Simulador'!C20&lt;&gt;"Preço final",'Simulador'!C20&lt;&gt;"Preço sem IBS/CBS"),"Selecione uma base válida para as despesas variáveis.","")))))))</x:f>
      </x:c>
      <x:c r="D6" s="48"/>
      <x:c r="E6" s="48"/>
      <x:c r="F6" s="3"/>
      <x:c r="G6" s="3"/>
    </x:row>
    <x:row r="7" ht="37" customHeight="1">
      <x:c r="A7" s="3"/>
      <x:c r="B7" s="7" t="str">
        <x:v>Custo total por unidade (C)</x:v>
      </x:c>
      <x:c r="C7" s="43" t="n">
        <x:f>IF($C$6&lt;&gt;"","",'Simulador'!C8-'Simulador'!C9+'Simulador'!C10+'Simulador'!C11+'Simulador'!C12/'Simulador'!C13)</x:f>
        <x:v>120</x:v>
      </x:c>
      <x:c r="D7" s="7"/>
      <x:c r="E7" s="7" t="str">
        <x:v>Custo menos crédito recuperável, mais frete, outros custos e rateio fixo.</x:v>
      </x:c>
      <x:c r="F7" s="3"/>
      <x:c r="G7" s="3"/>
    </x:row>
    <x:row r="8" ht="37" customHeight="1">
      <x:c r="A8" s="3"/>
      <x:c r="B8" s="7" t="str">
        <x:v>Outros tributos efetivos (t)</x:v>
      </x:c>
      <x:c r="C8" s="44" t="n">
        <x:f>IF($C$6&lt;&gt;"","",'Simulador'!C17/100)</x:f>
        <x:v>0</x:v>
      </x:c>
      <x:c r="D8" s="7"/>
      <x:c r="E8" s="7" t="str">
        <x:v>Carga gerencial efetiva aplicada sobre o preço sem IBS/CBS.</x:v>
      </x:c>
      <x:c r="F8" s="3"/>
      <x:c r="G8" s="3"/>
    </x:row>
    <x:row r="9" ht="37" customHeight="1">
      <x:c r="A9" s="3"/>
      <x:c r="B9" s="7" t="str">
        <x:v>Despesas variáveis (v)</x:v>
      </x:c>
      <x:c r="C9" s="44" t="n">
        <x:f>IF($C$6&lt;&gt;"","",'Simulador'!C16/100)</x:f>
        <x:v>0.05</x:v>
      </x:c>
      <x:c r="D9" s="7"/>
      <x:c r="E9" s="7" t="str">
        <x:v>Comissões, cartão e outras despesas proporcionais à base escolhida.</x:v>
      </x:c>
      <x:c r="F9" s="3"/>
      <x:c r="G9" s="3"/>
    </x:row>
    <x:row r="10" ht="37" customHeight="1">
      <x:c r="A10" s="3"/>
      <x:c r="B10" s="7" t="str">
        <x:v>Parcela excluída da base (e)</x:v>
      </x:c>
      <x:c r="C10" s="44" t="n">
        <x:f>IF($C$6&lt;&gt;"","",'Simulador'!C18/100)</x:f>
        <x:v>0</x:v>
      </x:c>
      <x:c r="D10" s="7"/>
      <x:c r="E10" s="7" t="str">
        <x:v>Parcela efetiva já contida em t, legalmente excluída da base do IBS/CBS.</x:v>
      </x:c>
      <x:c r="F10" s="3"/>
      <x:c r="G10" s="3"/>
    </x:row>
    <x:row r="11" ht="37" customHeight="1">
      <x:c r="A11" s="3"/>
      <x:c r="B11" s="7" t="str">
        <x:v>Margem desejada (m)</x:v>
      </x:c>
      <x:c r="C11" s="44" t="n">
        <x:f>IF($C$6&lt;&gt;"","",'Simulador'!C19/100)</x:f>
        <x:v>0.2</x:v>
      </x:c>
      <x:c r="D11" s="7"/>
      <x:c r="E11" s="7" t="str">
        <x:v>Lucro desejado como percentual do preço sem IBS/CBS.</x:v>
      </x:c>
      <x:c r="F11" s="3"/>
      <x:c r="G11" s="3"/>
    </x:row>
    <x:row r="12" ht="37" customHeight="1">
      <x:c r="A12" s="3"/>
      <x:c r="B12" s="7" t="str">
        <x:v>Soma das alíquotas IBS/CBS (a)</x:v>
      </x:c>
      <x:c r="C12" s="44" t="n">
        <x:f>IF($C$6&lt;&gt;"","",SUM('Simulador'!C23:C24)/100)</x:f>
        <x:v>0.15</x:v>
      </x:c>
      <x:c r="D12" s="7"/>
      <x:c r="E12" s="7" t="str">
        <x:v>A soma não define alíquota oficial, enquadramento ou vigência.</x:v>
      </x:c>
      <x:c r="F12" s="3"/>
      <x:c r="G12" s="3"/>
    </x:row>
    <x:row r="13" ht="37" customHeight="1">
      <x:c r="A13" s="3"/>
      <x:c r="B13" s="7" t="str">
        <x:v>Fator do preço final (K)</x:v>
      </x:c>
      <x:c r="C13" s="45" t="n">
        <x:f>IF($C$6&lt;&gt;"","",1+C12*(1-C10))</x:f>
        <x:v>1.15</x:v>
      </x:c>
      <x:c r="D13" s="7"/>
      <x:c r="E13" s="7" t="str">
        <x:v>K = 1 + a × (1 − e). Fator anterior aos arredondamentos dos tributos.</x:v>
      </x:c>
      <x:c r="F13" s="3"/>
      <x:c r="G13" s="3"/>
    </x:row>
    <x:row r="14" ht="37" customHeight="1">
      <x:c r="A14" s="3"/>
      <x:c r="B14" s="7" t="str">
        <x:v>Fator da base das despesas</x:v>
      </x:c>
      <x:c r="C14" s="45" t="n">
        <x:f>IF($C$6&lt;&gt;"","",IF('Simulador'!C20="Preço final",C13,1))</x:f>
        <x:v>1.15</x:v>
      </x:c>
      <x:c r="D14" s="7"/>
      <x:c r="E14" s="7" t="str">
        <x:v>Usa K no preço final; usa 1 no preço sem IBS/CBS.</x:v>
      </x:c>
      <x:c r="F14" s="3"/>
      <x:c r="G14" s="3"/>
    </x:row>
    <x:row r="15" ht="37" customHeight="1">
      <x:c r="A15" s="3"/>
      <x:c r="B15" s="7" t="str">
        <x:v>Divisor da formação do preço</x:v>
      </x:c>
      <x:c r="C15" s="45" t="n">
        <x:f>IF($C$6&lt;&gt;"","",1-C8-C11-C9*C14)</x:f>
        <x:v>0.7425</x:v>
      </x:c>
      <x:c r="D15" s="7"/>
      <x:c r="E15" s="7" t="str">
        <x:v>1 − t − m − v × fator da base das despesas. Deve ser maior que zero.</x:v>
      </x:c>
      <x:c r="F15" s="3"/>
      <x:c r="G15" s="3"/>
    </x:row>
    <x:row r="16" ht="37" customHeight="1">
      <x:c r="A16" s="3"/>
      <x:c r="B16" s="7" t="str">
        <x:v>Impedimento de cálculo</x:v>
      </x:c>
      <x:c r="C16" s="48" t="str">
        <x:f>IF(C6&lt;&gt;"",C6,IF(C7&lt;=0,"Informe um custo total por unidade maior que zero.",IF(C15&lt;=0,"Percentuais inviáveis: custos, despesas e margem não cabem no preço. Reduza os percentuais.","")))</x:f>
      </x:c>
      <x:c r="D16" s="48"/>
      <x:c r="E16" s="48"/>
      <x:c r="F16" s="3"/>
      <x:c r="G16" s="3"/>
    </x:row>
    <x:row r="17" ht="37" customHeight="1">
      <x:c r="A17" s="3"/>
      <x:c r="B17" s="7"/>
      <x:c r="C17" s="47"/>
      <x:c r="D17" s="7"/>
      <x:c r="E17" s="7"/>
      <x:c r="F17" s="3"/>
      <x:c r="G17" s="3"/>
    </x:row>
    <x:row r="18" ht="37" customHeight="1">
      <x:c r="A18" s="3"/>
      <x:c r="B18" s="7" t="str">
        <x:v>Preço sem IBS/CBS (P)</x:v>
      </x:c>
      <x:c r="C18" s="43" t="n">
        <x:f>IF($C$16&lt;&gt;"","",ROUNDUP(ROUND(C7/C15*100,8),0)/100)</x:f>
        <x:v>161.62</x:v>
      </x:c>
      <x:c r="D18" s="7"/>
      <x:c r="E18" s="7" t="str">
        <x:v>C ÷ divisor, arredondado para cima em centavos.</x:v>
      </x:c>
      <x:c r="F18" s="3"/>
      <x:c r="G18" s="3"/>
    </x:row>
    <x:row r="19" ht="37" customHeight="1">
      <x:c r="A19" s="3"/>
      <x:c r="B19" s="7" t="str">
        <x:v>Base do IBS/CBS (B)</x:v>
      </x:c>
      <x:c r="C19" s="43" t="n">
        <x:f>IF($C$16&lt;&gt;"","",C18*(1-C10))</x:f>
        <x:v>161.62</x:v>
      </x:c>
      <x:c r="D19" s="7"/>
      <x:c r="E19" s="7" t="str">
        <x:v>P × (1 − e). Não inclui o próprio IBS/CBS.</x:v>
      </x:c>
      <x:c r="F19" s="3"/>
      <x:c r="G19" s="3"/>
    </x:row>
    <x:row r="20" ht="37" customHeight="1">
      <x:c r="A20" s="3"/>
      <x:c r="B20" s="7" t="str">
        <x:v>IBS destacado</x:v>
      </x:c>
      <x:c r="C20" s="43" t="n">
        <x:f>IF($C$16&lt;&gt;"","",ROUND(ROUND(C19*'Simulador'!C23,8),0)/100)</x:f>
        <x:v>16.16</x:v>
      </x:c>
      <x:c r="D20" s="7"/>
      <x:c r="E20" s="7" t="str">
        <x:v>Base B × IBS, arredondado em centavos.</x:v>
      </x:c>
      <x:c r="F20" s="3"/>
      <x:c r="G20" s="3"/>
    </x:row>
    <x:row r="21" ht="37" customHeight="1">
      <x:c r="A21" s="3"/>
      <x:c r="B21" s="7" t="str">
        <x:v>CBS destacada</x:v>
      </x:c>
      <x:c r="C21" s="43" t="n">
        <x:f>IF($C$16&lt;&gt;"","",ROUND(ROUND(C19*'Simulador'!C24,8),0)/100)</x:f>
        <x:v>8.08</x:v>
      </x:c>
      <x:c r="D21" s="7"/>
      <x:c r="E21" s="7" t="str">
        <x:v>Base B × CBS, arredondada em centavos.</x:v>
      </x:c>
      <x:c r="F21" s="3"/>
      <x:c r="G21" s="3"/>
    </x:row>
    <x:row r="22" ht="37" customHeight="1">
      <x:c r="A22" s="3"/>
      <x:c r="B22" s="50" t="str">
        <x:v>Preço final com IBS/CBS</x:v>
      </x:c>
      <x:c r="C22" s="51" t="n">
        <x:f>IF($C$16&lt;&gt;"","",SUM(C18,C20:C21))</x:f>
        <x:v>185.86</x:v>
      </x:c>
      <x:c r="D22" s="50"/>
      <x:c r="E22" s="50" t="str">
        <x:v>Preço sem IBS/CBS + IBS destacado + CBS destacada.</x:v>
      </x:c>
      <x:c r="F22" s="3"/>
      <x:c r="G22" s="3"/>
    </x:row>
    <x:row r="23" ht="37" customHeight="1">
      <x:c r="A23" s="3"/>
      <x:c r="B23" s="7" t="str">
        <x:v>Base efetiva das despesas</x:v>
      </x:c>
      <x:c r="C23" s="43" t="n">
        <x:f>IF($C$16&lt;&gt;"","",IF('Simulador'!C20="Preço final",C22,C18))</x:f>
        <x:v>185.86</x:v>
      </x:c>
      <x:c r="D23" s="7"/>
      <x:c r="E23" s="7" t="str">
        <x:v>Usa o total final efetivo, após arredondar IBS/CBS, ou o preço P.</x:v>
      </x:c>
      <x:c r="F23" s="3"/>
      <x:c r="G23" s="3"/>
    </x:row>
    <x:row r="24" ht="37" customHeight="1">
      <x:c r="A24" s="3"/>
      <x:c r="B24" s="7" t="str">
        <x:v>Despesas variáveis</x:v>
      </x:c>
      <x:c r="C24" s="43" t="n">
        <x:f>IF($C$16&lt;&gt;"","",ROUND(ROUND(C23*'Simulador'!C16,8),0)/100)</x:f>
        <x:v>9.29</x:v>
      </x:c>
      <x:c r="D24" s="7"/>
      <x:c r="E24" s="7" t="str">
        <x:v>Percentual v × base efetiva das despesas, em centavos.</x:v>
      </x:c>
      <x:c r="F24" s="3"/>
      <x:c r="G24" s="3"/>
    </x:row>
    <x:row r="25" ht="37" customHeight="1">
      <x:c r="A25" s="3"/>
      <x:c r="B25" s="7" t="str">
        <x:v>Outros tributos</x:v>
      </x:c>
      <x:c r="C25" s="43" t="n">
        <x:f>IF($C$16&lt;&gt;"","",ROUND(ROUND(C18*'Simulador'!C17,8),0)/100)</x:f>
        <x:v>0</x:v>
      </x:c>
      <x:c r="D25" s="7"/>
      <x:c r="E25" s="7" t="str">
        <x:v>Percentual t × preço P, em centavos.</x:v>
      </x:c>
      <x:c r="F25" s="3"/>
      <x:c r="G25" s="3"/>
    </x:row>
    <x:row r="26" ht="37" customHeight="1">
      <x:c r="A26" s="3"/>
      <x:c r="B26" s="7" t="str">
        <x:v>Lucro estimado por unidade</x:v>
      </x:c>
      <x:c r="C26" s="43" t="n">
        <x:f>IF($C$16&lt;&gt;"","",C18-C7-C24-C25)</x:f>
        <x:v>32.330000000000005</x:v>
      </x:c>
      <x:c r="D26" s="7"/>
      <x:c r="E26" s="7" t="str">
        <x:v>Preço P − custo total − despesas variáveis − outros tributos.</x:v>
      </x:c>
      <x:c r="F26" s="3"/>
      <x:c r="G26" s="3"/>
    </x:row>
    <x:row r="27" ht="37" customHeight="1">
      <x:c r="A27" s="3"/>
      <x:c r="B27" s="7" t="str">
        <x:v>Margem efetiva</x:v>
      </x:c>
      <x:c r="C27" s="44" t="n">
        <x:f>IF($C$16&lt;&gt;"","",C26/C18)</x:f>
        <x:v>0.2000371241183022</x:v>
      </x:c>
      <x:c r="D27" s="7"/>
      <x:c r="E27" s="7" t="str">
        <x:v>Lucro estimado ÷ preço sem IBS/CBS.</x:v>
      </x:c>
      <x:c r="F27" s="3"/>
      <x:c r="G27" s="3"/>
    </x:row>
    <x:row r="28" ht="37" customHeight="1">
      <x:c r="A28" s="3"/>
      <x:c r="B28" s="7" t="str">
        <x:v>Markup sobre o custo</x:v>
      </x:c>
      <x:c r="C28" s="44" t="n">
        <x:f>IF($C$16&lt;&gt;"","",C18/C7-1)</x:f>
        <x:v>0.3468333333333333</x:v>
      </x:c>
      <x:c r="D28" s="7"/>
      <x:c r="E28" s="7" t="str">
        <x:v>Preço sem IBS/CBS ÷ custo total − 1.</x:v>
      </x:c>
      <x:c r="F28" s="3"/>
      <x:c r="G28" s="3"/>
    </x:row>
    <x:row r="29" ht="37" customHeight="1">
      <x:c r="A29" s="3"/>
      <x:c r="B29" s="7"/>
      <x:c r="C29" s="47"/>
      <x:c r="D29" s="7"/>
      <x:c r="E29" s="7"/>
      <x:c r="F29" s="3"/>
      <x:c r="G29" s="3"/>
    </x:row>
    <x:row r="30" ht="37" customHeight="1">
      <x:c r="A30" s="3"/>
      <x:c r="B30" s="7" t="str">
        <x:v>Conferência do preço final</x:v>
      </x:c>
      <x:c r="C30" s="43" t="n">
        <x:f>IF($C$16&lt;&gt;"","",C22-C18-C20-C21)</x:f>
        <x:v>8.881784197001252e-15</x:v>
      </x:c>
      <x:c r="D30" s="7"/>
      <x:c r="E30" s="7" t="str">
        <x:v>Preço final − preço sem IBS/CBS − IBS − CBS. Deve resultar em zero.</x:v>
      </x:c>
      <x:c r="F30" s="3"/>
      <x:c r="G30" s="3"/>
    </x:row>
    <x:row r="31" ht="27" customHeight="1">
      <x:c r="A31" s="3"/>
      <x:c r="B31" s="3"/>
      <x:c r="C31" s="3"/>
      <x:c r="D31" s="3"/>
      <x:c r="E31" s="3"/>
      <x:c r="F31" s="3"/>
      <x:c r="G31" s="3"/>
    </x:row>
    <x:row r="32" ht="27" customHeight="1">
      <x:c r="A32" s="3"/>
      <x:c r="B32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C32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D32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E32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F32" s="3"/>
      <x:c r="G32" s="3"/>
    </x:row>
    <x:row r="33" ht="27" customHeight="1">
      <x:c r="A33" s="3"/>
      <x:c r="B33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C33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D33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E33" s="8" t="str">
        <x:v>O preço P sobe ao centavo seguinte. IBS, CBS, taxas e outros tributos arredondam em centavos. Por isso, a margem efetiva pode diferir ligeiramente da desejada. O modelo não calcula apuração fiscal nem compensa créditos contra os tributos destacados.</x:v>
      </x:c>
      <x:c r="F33" s="3"/>
      <x:c r="G33" s="3"/>
    </x:row>
    <x:row r="34" ht="27" customHeight="1">
      <x:c r="A34" s="3"/>
      <x:c r="B34" s="3"/>
      <x:c r="C34" s="3"/>
      <x:c r="D34" s="3"/>
      <x:c r="E34" s="3"/>
      <x:c r="F34" s="3"/>
      <x:c r="G34" s="3"/>
    </x:row>
  </x:sheetData>
  <x:mergeCells>
    <x:mergeCell ref="B3:E3"/>
    <x:mergeCell ref="C6:E6"/>
    <x:mergeCell ref="C16:E16"/>
    <x:mergeCell ref="B32:E33"/>
  </x:mergeCells>
  <x:pageMargins left="0.7" right="0.7" top="0.75" bottom="0.75" header="0.3" footer="0.3"/>
</x:worksheet>
</file>