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definedNames/>
  <calcPr fullCalcOnLoad="1"/>
</workbook>
</file>

<file path=xl/sharedStrings.xml><?xml version="1.0" encoding="utf-8"?>
<sst xmlns="http://schemas.openxmlformats.org/spreadsheetml/2006/main" count="145" uniqueCount="35">
  <si>
    <t>Alíquotas e Partilha do Simples Nacional – Comércio </t>
  </si>
  <si>
    <t>Receita Bruta em 12 Meses (em R$)</t>
  </si>
  <si>
    <t>Alíquota</t>
  </si>
  <si>
    <t>Valor a Deduzir (em R$)</t>
  </si>
  <si>
    <r>
      <t>1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</si>
  <si>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Até 180.000,00</t>
  </si>
  <si>
    <r>
      <t>2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</si>
  <si>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De 180.000,01 a 360.000,00</t>
  </si>
  <si>
    <r>
      <t>3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</si>
  <si>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De 360.000,01 a 720.000,00</t>
  </si>
  <si>
    <r>
      <t>4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</si>
  <si>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De 720.000,01 a 1.800.000,00</t>
  </si>
  <si>
    <r>
      <t>5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</si>
  <si>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De 1.800.000,01 a 3.600.000,00</t>
  </si>
  <si>
    <r>
      <t>6</t>
    </r>
    <r>
      <rPr>
        <u val="single"/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 Faixa</t>
    </r>
  </si>
  <si>
    <t>De 3.600.000,01 a 4.800.000,00</t>
  </si>
  <si>
    <t>ANEXO I</t>
  </si>
  <si>
    <t>Alíquotas e Partilha do Simples Nacional – Indústria </t>
  </si>
  <si>
    <t>ANEXO II</t>
  </si>
  <si>
    <r>
      <t>Alíquotas e Partilha do Simples Nacional - Receitas de locação de bens móveis e de prestação de serviços não relacionados no § 5</t>
    </r>
    <r>
      <rPr>
        <u val="single"/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-C do art. 18 desta Lei Complementar </t>
    </r>
  </si>
  <si>
    <t>ANEXO III</t>
  </si>
  <si>
    <r>
      <t>Alíquotas e Partilha do Simples Nacional – Receitas decorrentes da prestação de serviços relacionados no § 5</t>
    </r>
    <r>
      <rPr>
        <u val="single"/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-C do art. 18 desta Lei Complementar </t>
    </r>
  </si>
  <si>
    <t>ANEXO IV</t>
  </si>
  <si>
    <r>
      <t>Alíquotas e Partilha do Simples Nacional - Receitas decorrentes da prestação de serviços relacionados no § 5</t>
    </r>
    <r>
      <rPr>
        <u val="single"/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-I do art. 18 desta Lei Complementar </t>
    </r>
  </si>
  <si>
    <t>ANEXO V</t>
  </si>
  <si>
    <t>Simulador de calculo:</t>
  </si>
  <si>
    <t>Faturamento dos 12 últimos meses</t>
  </si>
  <si>
    <t>Resultado (=)</t>
  </si>
  <si>
    <t>Parcela a deduzir</t>
  </si>
  <si>
    <t>Resultado (taxa efetiva)</t>
  </si>
  <si>
    <t>Resultado (taxa convertida em %)</t>
  </si>
  <si>
    <t>Simples a pagar</t>
  </si>
  <si>
    <t>Faturamento do mês</t>
  </si>
  <si>
    <t>Resultado - Parcela a deduzir</t>
  </si>
  <si>
    <t>Informar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</si>
</sst>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0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3" fontId="0" fillId="0" borderId="0" xfId="60" applyFont="1" applyAlignment="1">
      <alignment/>
    </xf>
    <xf numFmtId="9" fontId="0" fillId="0" borderId="0" xfId="48" applyFont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3" fontId="0" fillId="0" borderId="13" xfId="6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6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70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0" fillId="0" borderId="0" xfId="0" applyFont="1" applyAlignment="1">
      <alignment horizontal="left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33" borderId="13" xfId="60" applyNumberFormat="1" applyFont="1" applyFill="1" applyBorder="1" applyAlignment="1">
      <alignment/>
    </xf>
    <xf numFmtId="43" fontId="0" fillId="33" borderId="13" xfId="60" applyFont="1" applyFill="1" applyBorder="1" applyAlignment="1">
      <alignment horizontal="right"/>
    </xf>
    <xf numFmtId="43" fontId="39" fillId="34" borderId="13" xfId="60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3" fontId="37" fillId="34" borderId="13" xfId="60" applyFont="1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40.8515625" style="0" customWidth="1"/>
    <col min="4" max="4" width="7.57421875" style="0" bestFit="1" customWidth="1"/>
    <col min="5" max="5" width="35.140625" style="0" customWidth="1"/>
    <col min="8" max="8" width="12.8515625" style="0" bestFit="1" customWidth="1"/>
  </cols>
  <sheetData>
    <row r="1" ht="15">
      <c r="B1" s="19" t="s">
        <v>16</v>
      </c>
    </row>
    <row r="3" ht="26.25">
      <c r="B3" s="1" t="s">
        <v>0</v>
      </c>
    </row>
    <row r="4" ht="15" thickBot="1"/>
    <row r="5" spans="2:5" ht="15" thickBot="1">
      <c r="B5" s="20" t="s">
        <v>1</v>
      </c>
      <c r="C5" s="21"/>
      <c r="D5" s="2" t="s">
        <v>2</v>
      </c>
      <c r="E5" s="2" t="s">
        <v>3</v>
      </c>
    </row>
    <row r="6" spans="2:5" ht="15.75" thickBot="1">
      <c r="B6" s="6" t="s">
        <v>4</v>
      </c>
      <c r="C6" s="4" t="s">
        <v>5</v>
      </c>
      <c r="D6" s="3">
        <v>0.04</v>
      </c>
      <c r="E6" s="5">
        <v>0</v>
      </c>
    </row>
    <row r="7" spans="2:5" ht="15.75" thickBot="1">
      <c r="B7" s="6" t="s">
        <v>6</v>
      </c>
      <c r="C7" s="4" t="s">
        <v>7</v>
      </c>
      <c r="D7" s="3">
        <v>0.073</v>
      </c>
      <c r="E7" s="5">
        <v>5940</v>
      </c>
    </row>
    <row r="8" spans="2:5" ht="15.75" thickBot="1">
      <c r="B8" s="6" t="s">
        <v>8</v>
      </c>
      <c r="C8" s="4" t="s">
        <v>9</v>
      </c>
      <c r="D8" s="3">
        <v>0.095</v>
      </c>
      <c r="E8" s="5">
        <v>13860</v>
      </c>
    </row>
    <row r="9" spans="2:5" ht="15.75" thickBot="1">
      <c r="B9" s="6" t="s">
        <v>10</v>
      </c>
      <c r="C9" s="4" t="s">
        <v>11</v>
      </c>
      <c r="D9" s="3">
        <v>0.107</v>
      </c>
      <c r="E9" s="5">
        <v>22500</v>
      </c>
    </row>
    <row r="10" spans="2:5" ht="15.75" thickBot="1">
      <c r="B10" s="6" t="s">
        <v>12</v>
      </c>
      <c r="C10" s="4" t="s">
        <v>13</v>
      </c>
      <c r="D10" s="3">
        <v>0.143</v>
      </c>
      <c r="E10" s="5">
        <v>87300</v>
      </c>
    </row>
    <row r="11" spans="2:5" ht="15.75" thickBot="1">
      <c r="B11" s="6" t="s">
        <v>14</v>
      </c>
      <c r="C11" s="4" t="s">
        <v>15</v>
      </c>
      <c r="D11" s="3">
        <v>0.19</v>
      </c>
      <c r="E11" s="5">
        <v>378000</v>
      </c>
    </row>
    <row r="14" spans="2:8" ht="14.25">
      <c r="B14" s="9" t="s">
        <v>25</v>
      </c>
      <c r="C14" s="9" t="s">
        <v>26</v>
      </c>
      <c r="D14" s="22"/>
      <c r="E14" s="30">
        <v>4000000</v>
      </c>
      <c r="F14" s="11" t="s">
        <v>34</v>
      </c>
      <c r="H14" s="7"/>
    </row>
    <row r="15" spans="3:8" ht="14.25">
      <c r="C15" s="15" t="s">
        <v>2</v>
      </c>
      <c r="D15" s="23"/>
      <c r="E15" s="28">
        <f>IF(E14&lt;=180000,D6,IF(E14&lt;=360000,D7,IF(E14&lt;=720000,D8,IF(E14&lt;=1800000,D9,IF(E14&lt;=3600000,D10,IF(E14&lt;=4800000,D11,"excluido"))))))</f>
        <v>0.19</v>
      </c>
      <c r="F15" s="11"/>
      <c r="H15" s="8"/>
    </row>
    <row r="16" spans="3:6" ht="14.25">
      <c r="C16" s="14" t="s">
        <v>27</v>
      </c>
      <c r="D16" s="23"/>
      <c r="E16" s="12">
        <f>E14*E15</f>
        <v>760000</v>
      </c>
      <c r="F16" s="11"/>
    </row>
    <row r="17" spans="3:6" ht="14.25">
      <c r="C17" s="14" t="s">
        <v>28</v>
      </c>
      <c r="D17" s="23"/>
      <c r="E17" s="29">
        <f>IF(E14&lt;=180000,E6,IF(E14&lt;=360000,E7,IF(E14&lt;=720000,E8,IF(E14&lt;=1800000,E9,IF(E14&lt;=3600000,E10,IF(E14&lt;=4800000,E11,"excluido"))))))</f>
        <v>378000</v>
      </c>
      <c r="F17" s="11"/>
    </row>
    <row r="18" spans="3:6" ht="14.25">
      <c r="C18" s="14" t="s">
        <v>33</v>
      </c>
      <c r="D18" s="23"/>
      <c r="E18" s="12">
        <f>E16-E17</f>
        <v>382000</v>
      </c>
      <c r="F18" s="11"/>
    </row>
    <row r="19" spans="3:5" ht="14.25">
      <c r="C19" s="14" t="s">
        <v>29</v>
      </c>
      <c r="D19" s="23"/>
      <c r="E19" s="13">
        <f>E18/E14</f>
        <v>0.0955</v>
      </c>
    </row>
    <row r="20" spans="3:5" ht="14.25">
      <c r="C20" s="14" t="s">
        <v>30</v>
      </c>
      <c r="D20" s="23"/>
      <c r="E20" s="13">
        <f>E19*100</f>
        <v>9.55</v>
      </c>
    </row>
    <row r="21" spans="3:6" ht="14.25">
      <c r="C21" s="16" t="s">
        <v>32</v>
      </c>
      <c r="D21" s="23"/>
      <c r="E21" s="32">
        <v>300000</v>
      </c>
      <c r="F21" t="s">
        <v>34</v>
      </c>
    </row>
    <row r="22" spans="3:5" ht="14.25">
      <c r="C22" s="14" t="s">
        <v>31</v>
      </c>
      <c r="D22" s="24"/>
      <c r="E22" s="12">
        <f>E21*E20%</f>
        <v>28650</v>
      </c>
    </row>
    <row r="25" ht="14.25">
      <c r="C25" s="10"/>
    </row>
    <row r="26" ht="14.25">
      <c r="C26" s="10"/>
    </row>
    <row r="27" ht="14.25">
      <c r="C27" s="10"/>
    </row>
    <row r="28" ht="14.25">
      <c r="C28" s="10"/>
    </row>
    <row r="29" ht="14.25">
      <c r="C29" s="10"/>
    </row>
  </sheetData>
  <sheetProtection/>
  <mergeCells count="2">
    <mergeCell ref="B5:C5"/>
    <mergeCell ref="D14:D22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B6" sqref="B6:C11"/>
    </sheetView>
  </sheetViews>
  <sheetFormatPr defaultColWidth="9.140625" defaultRowHeight="15"/>
  <cols>
    <col min="1" max="1" width="3.28125" style="0" customWidth="1"/>
    <col min="2" max="2" width="29.28125" style="0" customWidth="1"/>
    <col min="3" max="3" width="34.8515625" style="0" customWidth="1"/>
    <col min="4" max="4" width="8.7109375" style="0" customWidth="1"/>
    <col min="5" max="5" width="32.140625" style="0" customWidth="1"/>
    <col min="6" max="6" width="10.8515625" style="0" customWidth="1"/>
    <col min="7" max="7" width="32.140625" style="0" customWidth="1"/>
  </cols>
  <sheetData>
    <row r="1" ht="15">
      <c r="B1" s="19" t="s">
        <v>18</v>
      </c>
    </row>
    <row r="3" ht="26.25">
      <c r="B3" s="1" t="s">
        <v>17</v>
      </c>
    </row>
    <row r="4" ht="15" thickBot="1"/>
    <row r="5" spans="2:5" ht="15" thickBot="1">
      <c r="B5" s="20" t="s">
        <v>1</v>
      </c>
      <c r="C5" s="21"/>
      <c r="D5" s="2" t="s">
        <v>2</v>
      </c>
      <c r="E5" s="2" t="s">
        <v>3</v>
      </c>
    </row>
    <row r="6" spans="2:5" ht="15.75" thickBot="1">
      <c r="B6" s="6" t="s">
        <v>4</v>
      </c>
      <c r="C6" s="4" t="s">
        <v>5</v>
      </c>
      <c r="D6" s="3">
        <v>0.045</v>
      </c>
      <c r="E6" s="5">
        <v>0</v>
      </c>
    </row>
    <row r="7" spans="2:5" ht="15.75" thickBot="1">
      <c r="B7" s="6" t="s">
        <v>6</v>
      </c>
      <c r="C7" s="4" t="s">
        <v>7</v>
      </c>
      <c r="D7" s="3">
        <v>0.078</v>
      </c>
      <c r="E7" s="5">
        <v>5940</v>
      </c>
    </row>
    <row r="8" spans="2:5" ht="15.75" thickBot="1">
      <c r="B8" s="6" t="s">
        <v>8</v>
      </c>
      <c r="C8" s="4" t="s">
        <v>9</v>
      </c>
      <c r="D8" s="3">
        <v>0.1</v>
      </c>
      <c r="E8" s="5">
        <v>13860</v>
      </c>
    </row>
    <row r="9" spans="2:5" ht="15.75" thickBot="1">
      <c r="B9" s="6" t="s">
        <v>10</v>
      </c>
      <c r="C9" s="4" t="s">
        <v>11</v>
      </c>
      <c r="D9" s="3">
        <v>0.112</v>
      </c>
      <c r="E9" s="5">
        <v>22500</v>
      </c>
    </row>
    <row r="10" spans="2:5" ht="15.75" thickBot="1">
      <c r="B10" s="6" t="s">
        <v>12</v>
      </c>
      <c r="C10" s="4" t="s">
        <v>13</v>
      </c>
      <c r="D10" s="3">
        <v>0.147</v>
      </c>
      <c r="E10" s="5">
        <v>85500</v>
      </c>
    </row>
    <row r="11" spans="2:5" ht="15.75" thickBot="1">
      <c r="B11" s="6" t="s">
        <v>14</v>
      </c>
      <c r="C11" s="4" t="s">
        <v>15</v>
      </c>
      <c r="D11" s="3">
        <v>0.3</v>
      </c>
      <c r="E11" s="5">
        <v>720000</v>
      </c>
    </row>
    <row r="14" spans="2:6" ht="14.25">
      <c r="B14" s="9" t="s">
        <v>25</v>
      </c>
      <c r="C14" s="9" t="s">
        <v>26</v>
      </c>
      <c r="D14" s="22"/>
      <c r="E14" s="30">
        <v>171000</v>
      </c>
      <c r="F14" t="s">
        <v>34</v>
      </c>
    </row>
    <row r="15" spans="3:5" ht="14.25">
      <c r="C15" s="15" t="s">
        <v>2</v>
      </c>
      <c r="D15" s="23"/>
      <c r="E15" s="28">
        <f>IF(E14&lt;=180000,D6,IF(E14&lt;=360000,D7,IF(E14&lt;=720000,D8,IF(E14&lt;=1800000,D9,IF(E14&lt;=3600000,D10,IF(E14&lt;=4800000,D11,"excluido"))))))</f>
        <v>0.045</v>
      </c>
    </row>
    <row r="16" spans="3:5" ht="14.25">
      <c r="C16" s="14" t="s">
        <v>27</v>
      </c>
      <c r="D16" s="23"/>
      <c r="E16" s="12">
        <f>E14*E15</f>
        <v>7695</v>
      </c>
    </row>
    <row r="17" spans="3:5" ht="14.25">
      <c r="C17" s="14" t="s">
        <v>28</v>
      </c>
      <c r="D17" s="23"/>
      <c r="E17" s="29">
        <f>IF(E14&lt;=180000,E6,IF(E14&lt;=360000,E7,IF(E14&lt;=720000,E8,IF(E14&lt;=1800000,E9,IF(E14&lt;=3600000,E10,IF(E14&lt;=4800000,E11,"excluido"))))))</f>
        <v>0</v>
      </c>
    </row>
    <row r="18" spans="3:5" ht="14.25">
      <c r="C18" s="14" t="s">
        <v>33</v>
      </c>
      <c r="D18" s="23"/>
      <c r="E18" s="12">
        <f>E16-E17</f>
        <v>7695</v>
      </c>
    </row>
    <row r="19" spans="3:5" ht="14.25">
      <c r="C19" s="14" t="s">
        <v>29</v>
      </c>
      <c r="D19" s="23"/>
      <c r="E19" s="13">
        <f>E18/E14</f>
        <v>0.045</v>
      </c>
    </row>
    <row r="20" spans="3:5" ht="14.25">
      <c r="C20" s="14" t="s">
        <v>30</v>
      </c>
      <c r="D20" s="23"/>
      <c r="E20" s="13">
        <f>E19*100</f>
        <v>4.5</v>
      </c>
    </row>
    <row r="21" spans="3:6" ht="14.25">
      <c r="C21" s="16" t="s">
        <v>32</v>
      </c>
      <c r="D21" s="23"/>
      <c r="E21" s="32">
        <v>71000</v>
      </c>
      <c r="F21" t="s">
        <v>34</v>
      </c>
    </row>
    <row r="22" spans="3:5" ht="14.25">
      <c r="C22" s="14" t="s">
        <v>31</v>
      </c>
      <c r="D22" s="24"/>
      <c r="E22" s="12">
        <f>E21*E20%</f>
        <v>3195</v>
      </c>
    </row>
  </sheetData>
  <sheetProtection/>
  <mergeCells count="2">
    <mergeCell ref="B5:C5"/>
    <mergeCell ref="D14:D22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37.57421875" style="0" customWidth="1"/>
    <col min="3" max="3" width="34.140625" style="0" customWidth="1"/>
    <col min="4" max="4" width="8.7109375" style="0" customWidth="1"/>
    <col min="5" max="5" width="23.57421875" style="0" customWidth="1"/>
  </cols>
  <sheetData>
    <row r="1" ht="15">
      <c r="B1" s="19" t="s">
        <v>20</v>
      </c>
    </row>
    <row r="3" ht="54.75">
      <c r="B3" s="1" t="s">
        <v>19</v>
      </c>
    </row>
    <row r="4" ht="15" thickBot="1"/>
    <row r="5" spans="2:5" ht="15" thickBot="1">
      <c r="B5" s="20" t="s">
        <v>1</v>
      </c>
      <c r="C5" s="21"/>
      <c r="D5" s="2" t="s">
        <v>2</v>
      </c>
      <c r="E5" s="2" t="s">
        <v>3</v>
      </c>
    </row>
    <row r="6" spans="2:5" ht="15.75" thickBot="1">
      <c r="B6" s="6" t="s">
        <v>4</v>
      </c>
      <c r="C6" s="4" t="s">
        <v>5</v>
      </c>
      <c r="D6" s="3">
        <v>0.06</v>
      </c>
      <c r="E6" s="5">
        <v>0</v>
      </c>
    </row>
    <row r="7" spans="2:5" ht="15.75" thickBot="1">
      <c r="B7" s="6" t="s">
        <v>6</v>
      </c>
      <c r="C7" s="4" t="s">
        <v>7</v>
      </c>
      <c r="D7" s="3">
        <v>0.112</v>
      </c>
      <c r="E7" s="5">
        <v>9360</v>
      </c>
    </row>
    <row r="8" spans="2:5" ht="15.75" thickBot="1">
      <c r="B8" s="6" t="s">
        <v>8</v>
      </c>
      <c r="C8" s="4" t="s">
        <v>9</v>
      </c>
      <c r="D8" s="3">
        <v>0.135</v>
      </c>
      <c r="E8" s="5">
        <v>17640</v>
      </c>
    </row>
    <row r="9" spans="2:5" ht="15.75" thickBot="1">
      <c r="B9" s="6" t="s">
        <v>10</v>
      </c>
      <c r="C9" s="4" t="s">
        <v>11</v>
      </c>
      <c r="D9" s="3">
        <v>0.16</v>
      </c>
      <c r="E9" s="5">
        <v>35640</v>
      </c>
    </row>
    <row r="10" spans="2:5" ht="15.75" thickBot="1">
      <c r="B10" s="6" t="s">
        <v>12</v>
      </c>
      <c r="C10" s="4" t="s">
        <v>13</v>
      </c>
      <c r="D10" s="3">
        <v>0.21</v>
      </c>
      <c r="E10" s="5">
        <v>125640</v>
      </c>
    </row>
    <row r="11" spans="2:5" ht="15.75" thickBot="1">
      <c r="B11" s="6" t="s">
        <v>14</v>
      </c>
      <c r="C11" s="4" t="s">
        <v>15</v>
      </c>
      <c r="D11" s="3">
        <v>0.33</v>
      </c>
      <c r="E11" s="5">
        <v>648000</v>
      </c>
    </row>
    <row r="14" spans="2:6" ht="14.25">
      <c r="B14" s="9" t="s">
        <v>25</v>
      </c>
      <c r="C14" s="9" t="s">
        <v>26</v>
      </c>
      <c r="D14" s="25"/>
      <c r="E14" s="30">
        <v>4000000</v>
      </c>
      <c r="F14" s="31" t="s">
        <v>34</v>
      </c>
    </row>
    <row r="15" spans="3:5" ht="14.25">
      <c r="C15" s="15" t="s">
        <v>2</v>
      </c>
      <c r="D15" s="26"/>
      <c r="E15" s="28">
        <f>IF(E14&lt;=180000,D6,IF(E14&lt;=360000,D7,IF(E14&lt;=720000,D8,IF(E14&lt;=1800000,D9,IF(E14&lt;=3600000,D10,IF(E14&lt;=4800000,D11,"excluido"))))))</f>
        <v>0.33</v>
      </c>
    </row>
    <row r="16" spans="3:5" ht="14.25">
      <c r="C16" s="14" t="s">
        <v>27</v>
      </c>
      <c r="D16" s="26"/>
      <c r="E16" s="12">
        <f>E14*E15</f>
        <v>1320000</v>
      </c>
    </row>
    <row r="17" spans="3:5" ht="14.25">
      <c r="C17" s="14" t="s">
        <v>28</v>
      </c>
      <c r="D17" s="26"/>
      <c r="E17" s="29">
        <f>IF(E14&lt;=180000,E6,IF(E14&lt;=360000,E7,IF(E14&lt;=720000,E8,IF(E14&lt;=1800000,E9,IF(E14&lt;=3600000,E10,IF(E14&lt;=4800000,E11,"excluido"))))))</f>
        <v>648000</v>
      </c>
    </row>
    <row r="18" spans="3:5" ht="14.25">
      <c r="C18" s="14" t="s">
        <v>33</v>
      </c>
      <c r="D18" s="26"/>
      <c r="E18" s="12">
        <f>E16-E17</f>
        <v>672000</v>
      </c>
    </row>
    <row r="19" spans="3:5" ht="14.25">
      <c r="C19" s="14" t="s">
        <v>29</v>
      </c>
      <c r="D19" s="26"/>
      <c r="E19" s="13">
        <f>E18/E14</f>
        <v>0.168</v>
      </c>
    </row>
    <row r="20" spans="3:5" ht="14.25">
      <c r="C20" s="14" t="s">
        <v>30</v>
      </c>
      <c r="D20" s="26"/>
      <c r="E20" s="13">
        <f>E19*100</f>
        <v>16.8</v>
      </c>
    </row>
    <row r="21" spans="3:6" ht="14.25">
      <c r="C21" s="16" t="s">
        <v>32</v>
      </c>
      <c r="D21" s="26"/>
      <c r="E21" s="32">
        <v>71000</v>
      </c>
      <c r="F21" s="31" t="s">
        <v>34</v>
      </c>
    </row>
    <row r="22" spans="3:5" ht="14.25">
      <c r="C22" s="14" t="s">
        <v>31</v>
      </c>
      <c r="D22" s="27"/>
      <c r="E22" s="12">
        <f>E21*E20%</f>
        <v>11928</v>
      </c>
    </row>
  </sheetData>
  <sheetProtection/>
  <mergeCells count="2">
    <mergeCell ref="B5:C5"/>
    <mergeCell ref="D14:D2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B6" sqref="B6:C11"/>
    </sheetView>
  </sheetViews>
  <sheetFormatPr defaultColWidth="9.140625" defaultRowHeight="15"/>
  <cols>
    <col min="1" max="1" width="3.28125" style="0" customWidth="1"/>
    <col min="2" max="2" width="37.57421875" style="0" customWidth="1"/>
    <col min="3" max="3" width="34.28125" style="0" customWidth="1"/>
    <col min="4" max="4" width="7.7109375" style="0" customWidth="1"/>
    <col min="5" max="5" width="26.28125" style="0" customWidth="1"/>
  </cols>
  <sheetData>
    <row r="1" ht="15">
      <c r="B1" s="33" t="s">
        <v>22</v>
      </c>
    </row>
    <row r="3" ht="54.75">
      <c r="B3" s="1" t="s">
        <v>21</v>
      </c>
    </row>
    <row r="4" ht="15" thickBot="1"/>
    <row r="5" spans="2:5" ht="15" thickBot="1">
      <c r="B5" s="20" t="s">
        <v>1</v>
      </c>
      <c r="C5" s="21"/>
      <c r="D5" s="2" t="s">
        <v>2</v>
      </c>
      <c r="E5" s="2" t="s">
        <v>3</v>
      </c>
    </row>
    <row r="6" spans="2:5" ht="15.75" thickBot="1">
      <c r="B6" s="6" t="s">
        <v>4</v>
      </c>
      <c r="C6" s="4" t="s">
        <v>5</v>
      </c>
      <c r="D6" s="3">
        <v>0.045</v>
      </c>
      <c r="E6" s="5">
        <v>0</v>
      </c>
    </row>
    <row r="7" spans="2:5" ht="15.75" thickBot="1">
      <c r="B7" s="6" t="s">
        <v>6</v>
      </c>
      <c r="C7" s="4" t="s">
        <v>7</v>
      </c>
      <c r="D7" s="3">
        <v>0.09</v>
      </c>
      <c r="E7" s="5">
        <v>8100</v>
      </c>
    </row>
    <row r="8" spans="2:5" ht="15.75" thickBot="1">
      <c r="B8" s="6" t="s">
        <v>8</v>
      </c>
      <c r="C8" s="4" t="s">
        <v>9</v>
      </c>
      <c r="D8" s="3">
        <v>0.102</v>
      </c>
      <c r="E8" s="5">
        <v>12420</v>
      </c>
    </row>
    <row r="9" spans="2:5" ht="15.75" thickBot="1">
      <c r="B9" s="6" t="s">
        <v>10</v>
      </c>
      <c r="C9" s="4" t="s">
        <v>11</v>
      </c>
      <c r="D9" s="3">
        <v>0.14</v>
      </c>
      <c r="E9" s="5">
        <v>39780</v>
      </c>
    </row>
    <row r="10" spans="2:5" ht="15.75" thickBot="1">
      <c r="B10" s="6" t="s">
        <v>12</v>
      </c>
      <c r="C10" s="4" t="s">
        <v>13</v>
      </c>
      <c r="D10" s="3">
        <v>0.22</v>
      </c>
      <c r="E10" s="5">
        <v>183780</v>
      </c>
    </row>
    <row r="11" spans="2:5" ht="15.75" thickBot="1">
      <c r="B11" s="6" t="s">
        <v>14</v>
      </c>
      <c r="C11" s="4" t="s">
        <v>15</v>
      </c>
      <c r="D11" s="3">
        <v>0.33</v>
      </c>
      <c r="E11" s="5">
        <v>828000</v>
      </c>
    </row>
    <row r="14" spans="2:6" ht="14.25">
      <c r="B14" s="9" t="s">
        <v>25</v>
      </c>
      <c r="C14" s="9" t="s">
        <v>26</v>
      </c>
      <c r="D14" s="25"/>
      <c r="E14" s="30">
        <v>390000</v>
      </c>
      <c r="F14" t="s">
        <v>34</v>
      </c>
    </row>
    <row r="15" spans="3:5" ht="14.25">
      <c r="C15" s="15" t="s">
        <v>2</v>
      </c>
      <c r="D15" s="26"/>
      <c r="E15" s="28">
        <f>IF(E14&lt;=180000,D6,IF(E14&lt;=360000,D7,IF(E14&lt;=720000,D8,IF(E14&lt;=1800000,D9,IF(E14&lt;=3600000,D10,IF(E14&lt;=4800000,D11,"excluido"))))))</f>
        <v>0.102</v>
      </c>
    </row>
    <row r="16" spans="3:5" ht="14.25">
      <c r="C16" s="14" t="s">
        <v>27</v>
      </c>
      <c r="D16" s="26"/>
      <c r="E16" s="12">
        <f>E14*E15</f>
        <v>39780</v>
      </c>
    </row>
    <row r="17" spans="3:5" ht="14.25">
      <c r="C17" s="14" t="s">
        <v>28</v>
      </c>
      <c r="D17" s="26"/>
      <c r="E17" s="29">
        <f>IF(E14&lt;=180000,E6,IF(E14&lt;=360000,E7,IF(E14&lt;=720000,E8,IF(E14&lt;=1800000,E9,IF(E14&lt;=3600000,E10,IF(E14&lt;=4800000,E11,"excluido"))))))</f>
        <v>12420</v>
      </c>
    </row>
    <row r="18" spans="3:5" ht="14.25">
      <c r="C18" s="14" t="s">
        <v>33</v>
      </c>
      <c r="D18" s="26"/>
      <c r="E18" s="12">
        <f>E16-E17</f>
        <v>27360</v>
      </c>
    </row>
    <row r="19" spans="3:5" ht="14.25">
      <c r="C19" s="14" t="s">
        <v>29</v>
      </c>
      <c r="D19" s="26"/>
      <c r="E19" s="17">
        <f>E18/E14</f>
        <v>0.07015384615384615</v>
      </c>
    </row>
    <row r="20" spans="3:5" ht="14.25">
      <c r="C20" s="14" t="s">
        <v>30</v>
      </c>
      <c r="D20" s="26"/>
      <c r="E20" s="18">
        <f>E19*100</f>
        <v>7.015384615384615</v>
      </c>
    </row>
    <row r="21" spans="3:6" ht="14.25">
      <c r="C21" s="16" t="s">
        <v>32</v>
      </c>
      <c r="D21" s="26"/>
      <c r="E21" s="32">
        <v>10000</v>
      </c>
      <c r="F21" t="s">
        <v>34</v>
      </c>
    </row>
    <row r="22" spans="3:5" ht="14.25">
      <c r="C22" s="14" t="s">
        <v>31</v>
      </c>
      <c r="D22" s="27"/>
      <c r="E22" s="12">
        <f>E21*E20%</f>
        <v>701.5384615384615</v>
      </c>
    </row>
  </sheetData>
  <sheetProtection/>
  <mergeCells count="2">
    <mergeCell ref="B5:C5"/>
    <mergeCell ref="D14:D2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421875" style="0" customWidth="1"/>
    <col min="2" max="2" width="36.28125" style="0" customWidth="1"/>
    <col min="3" max="3" width="33.28125" style="0" customWidth="1"/>
    <col min="4" max="4" width="9.00390625" style="0" customWidth="1"/>
    <col min="5" max="5" width="30.7109375" style="0" customWidth="1"/>
  </cols>
  <sheetData>
    <row r="1" ht="15">
      <c r="B1" s="33" t="s">
        <v>24</v>
      </c>
    </row>
    <row r="3" ht="54.75">
      <c r="B3" s="1" t="s">
        <v>23</v>
      </c>
    </row>
    <row r="4" ht="15" thickBot="1"/>
    <row r="5" spans="2:5" ht="15" thickBot="1">
      <c r="B5" s="20" t="s">
        <v>1</v>
      </c>
      <c r="C5" s="21"/>
      <c r="D5" s="2" t="s">
        <v>2</v>
      </c>
      <c r="E5" s="2" t="s">
        <v>3</v>
      </c>
    </row>
    <row r="6" spans="2:5" ht="15.75" thickBot="1">
      <c r="B6" s="6" t="s">
        <v>4</v>
      </c>
      <c r="C6" s="4" t="s">
        <v>5</v>
      </c>
      <c r="D6" s="3">
        <v>0.155</v>
      </c>
      <c r="E6" s="5">
        <v>0</v>
      </c>
    </row>
    <row r="7" spans="2:5" ht="15.75" thickBot="1">
      <c r="B7" s="6" t="s">
        <v>6</v>
      </c>
      <c r="C7" s="4" t="s">
        <v>7</v>
      </c>
      <c r="D7" s="3">
        <v>0.18</v>
      </c>
      <c r="E7" s="5">
        <v>4500</v>
      </c>
    </row>
    <row r="8" spans="2:5" ht="15.75" thickBot="1">
      <c r="B8" s="6" t="s">
        <v>8</v>
      </c>
      <c r="C8" s="4" t="s">
        <v>9</v>
      </c>
      <c r="D8" s="3">
        <v>0.195</v>
      </c>
      <c r="E8" s="5">
        <v>9900</v>
      </c>
    </row>
    <row r="9" spans="2:5" ht="15.75" thickBot="1">
      <c r="B9" s="6" t="s">
        <v>10</v>
      </c>
      <c r="C9" s="4" t="s">
        <v>11</v>
      </c>
      <c r="D9" s="3">
        <v>0.205</v>
      </c>
      <c r="E9" s="5">
        <v>17100</v>
      </c>
    </row>
    <row r="10" spans="2:5" ht="15.75" thickBot="1">
      <c r="B10" s="6" t="s">
        <v>12</v>
      </c>
      <c r="C10" s="4" t="s">
        <v>13</v>
      </c>
      <c r="D10" s="3">
        <v>0.23</v>
      </c>
      <c r="E10" s="5">
        <v>62100</v>
      </c>
    </row>
    <row r="11" spans="2:5" ht="15.75" thickBot="1">
      <c r="B11" s="6" t="s">
        <v>14</v>
      </c>
      <c r="C11" s="4" t="s">
        <v>15</v>
      </c>
      <c r="D11" s="3">
        <v>0.305</v>
      </c>
      <c r="E11" s="5">
        <v>540000</v>
      </c>
    </row>
    <row r="14" spans="2:6" ht="14.25">
      <c r="B14" s="9" t="s">
        <v>25</v>
      </c>
      <c r="C14" s="9" t="s">
        <v>26</v>
      </c>
      <c r="D14" s="25"/>
      <c r="E14" s="30">
        <v>1800000</v>
      </c>
      <c r="F14" t="s">
        <v>34</v>
      </c>
    </row>
    <row r="15" spans="3:5" ht="14.25">
      <c r="C15" s="15" t="s">
        <v>2</v>
      </c>
      <c r="D15" s="26"/>
      <c r="E15" s="28">
        <f>IF(E14&lt;=180000,D6,IF(E14&lt;=360000,D7,IF(E14&lt;=720000,D8,IF(E14&lt;=1800000,D9,IF(E14&lt;=3600000,D10,IF(E14&lt;=4800000,D11,"excluido"))))))</f>
        <v>0.205</v>
      </c>
    </row>
    <row r="16" spans="3:5" ht="14.25">
      <c r="C16" s="14" t="s">
        <v>27</v>
      </c>
      <c r="D16" s="26"/>
      <c r="E16" s="12">
        <f>E14*E15</f>
        <v>369000</v>
      </c>
    </row>
    <row r="17" spans="3:5" ht="14.25">
      <c r="C17" s="14" t="s">
        <v>28</v>
      </c>
      <c r="D17" s="26"/>
      <c r="E17" s="29">
        <f>IF(E14&lt;=180000,E6,IF(E14&lt;=360000,E7,IF(E14&lt;=720000,E8,IF(E14&lt;=1800000,E9,IF(E14&lt;=3600000,E10,IF(E14&lt;=4800000,E11,"excluido"))))))</f>
        <v>17100</v>
      </c>
    </row>
    <row r="18" spans="3:5" ht="14.25">
      <c r="C18" s="14" t="s">
        <v>33</v>
      </c>
      <c r="D18" s="26"/>
      <c r="E18" s="12">
        <f>E16-E17</f>
        <v>351900</v>
      </c>
    </row>
    <row r="19" spans="3:5" ht="14.25">
      <c r="C19" s="14" t="s">
        <v>29</v>
      </c>
      <c r="D19" s="26"/>
      <c r="E19" s="13">
        <f>E18/E14</f>
        <v>0.1955</v>
      </c>
    </row>
    <row r="20" spans="3:5" ht="14.25">
      <c r="C20" s="14" t="s">
        <v>30</v>
      </c>
      <c r="D20" s="26"/>
      <c r="E20" s="13">
        <f>E19*100</f>
        <v>19.55</v>
      </c>
    </row>
    <row r="21" spans="3:6" ht="14.25">
      <c r="C21" s="16" t="s">
        <v>32</v>
      </c>
      <c r="D21" s="26"/>
      <c r="E21" s="32">
        <v>71000</v>
      </c>
      <c r="F21" t="s">
        <v>34</v>
      </c>
    </row>
    <row r="22" spans="3:5" ht="14.25">
      <c r="C22" s="14" t="s">
        <v>31</v>
      </c>
      <c r="D22" s="27"/>
      <c r="E22" s="12">
        <f>E21*E20%</f>
        <v>13880.5</v>
      </c>
    </row>
  </sheetData>
  <sheetProtection/>
  <mergeCells count="2">
    <mergeCell ref="B5:C5"/>
    <mergeCell ref="D14:D2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 S. Silva</dc:creator>
  <cp:keywords/>
  <dc:description/>
  <cp:lastModifiedBy>João Paulo S. Silva</cp:lastModifiedBy>
  <dcterms:created xsi:type="dcterms:W3CDTF">2018-01-22T17:37:17Z</dcterms:created>
  <dcterms:modified xsi:type="dcterms:W3CDTF">2018-01-24T23:49:27Z</dcterms:modified>
  <cp:category/>
  <cp:version/>
  <cp:contentType/>
  <cp:contentStatus/>
</cp:coreProperties>
</file>